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4"/>
  </bookViews>
  <sheets>
    <sheet name="Жилое" sheetId="1" r:id="rId1"/>
    <sheet name="Нежилое" sheetId="2" r:id="rId2"/>
    <sheet name="Транспорт" sheetId="3" r:id="rId3"/>
    <sheet name="Оборудование" sheetId="4" r:id="rId4"/>
    <sheet name="Учреждения" sheetId="5" r:id="rId5"/>
  </sheets>
  <definedNames>
    <definedName name="_xlnm.Print_Area" localSheetId="0">'Жилое'!$A$1:$V$26</definedName>
    <definedName name="_xlnm.Print_Area" localSheetId="1">'Нежилое'!$A$1:$V$21</definedName>
    <definedName name="_xlnm.Print_Area" localSheetId="3">'Оборудование'!$A$1:$U$33</definedName>
    <definedName name="_xlnm.Print_Area" localSheetId="2">'Транспорт'!$A$1:$J$10</definedName>
  </definedNames>
  <calcPr fullCalcOnLoad="1"/>
</workbook>
</file>

<file path=xl/sharedStrings.xml><?xml version="1.0" encoding="utf-8"?>
<sst xmlns="http://schemas.openxmlformats.org/spreadsheetml/2006/main" count="637" uniqueCount="353">
  <si>
    <t>№ п/п</t>
  </si>
  <si>
    <t>Наименование объекта</t>
  </si>
  <si>
    <t>Реестр. номер</t>
  </si>
  <si>
    <t>Характеристики</t>
  </si>
  <si>
    <t>Примечание</t>
  </si>
  <si>
    <t>Пользователь</t>
  </si>
  <si>
    <t>характеристики объекта</t>
  </si>
  <si>
    <t>год ввода</t>
  </si>
  <si>
    <t>площадь, кв.м.</t>
  </si>
  <si>
    <t>ПТС, реквизиты</t>
  </si>
  <si>
    <t>год выпуска</t>
  </si>
  <si>
    <t>балансовая стоимость, рублей</t>
  </si>
  <si>
    <t>основание внесения в реестр</t>
  </si>
  <si>
    <t>Реестровый №</t>
  </si>
  <si>
    <t>Инвентарный номер движимого имущества</t>
  </si>
  <si>
    <t>Наименование движимого имущества</t>
  </si>
  <si>
    <t>Год</t>
  </si>
  <si>
    <t>Кол - во, шт</t>
  </si>
  <si>
    <t>Цена за 1 шт., руб.</t>
  </si>
  <si>
    <t>Остаточная стоимость движимого имущества, руб.</t>
  </si>
  <si>
    <t>Наименование недвижимого имущества</t>
  </si>
  <si>
    <t>Адрес (местоположение) недвижимого имущества</t>
  </si>
  <si>
    <t>Реестровый номер</t>
  </si>
  <si>
    <t>Площадь, протяженность и (или) иные параметры, характеризующие физические свойства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</si>
  <si>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</si>
  <si>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</si>
  <si>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 (руб.)</t>
  </si>
  <si>
    <t xml:space="preserve">Реквизиты документов-оснований  и даты возникновения и прекращения права муниципальной собственности на недвижимое имущество </t>
  </si>
  <si>
    <t>материал стен, этажность</t>
  </si>
  <si>
    <t>Балансовая стоимость, руб.</t>
  </si>
  <si>
    <t>Износ, руб.</t>
  </si>
  <si>
    <t>Остаточная стоимость, руб.</t>
  </si>
  <si>
    <t>возникновение права</t>
  </si>
  <si>
    <t>прекращение права</t>
  </si>
  <si>
    <t>инвентаризация</t>
  </si>
  <si>
    <t>примечание</t>
  </si>
  <si>
    <t>жилой дом</t>
  </si>
  <si>
    <t>квартира</t>
  </si>
  <si>
    <t>брус</t>
  </si>
  <si>
    <t>кирпич</t>
  </si>
  <si>
    <t>дерево</t>
  </si>
  <si>
    <t>кадастровый паспорт</t>
  </si>
  <si>
    <t>нежилое здание</t>
  </si>
  <si>
    <t>нет</t>
  </si>
  <si>
    <t>неизвестен</t>
  </si>
  <si>
    <t>Решение Успенского сельского Совета депутатов от 28.03.2007 № 2-19р</t>
  </si>
  <si>
    <t>с. Успенка, ул. Луговая, д.3, кв.2</t>
  </si>
  <si>
    <t>с. Успенка, ул. Фрунзе, д.10</t>
  </si>
  <si>
    <t>с. Успенка, ул. Фрунзе, д.11, кв.1</t>
  </si>
  <si>
    <t>с. Успенка, ул. Просвещения, д.8</t>
  </si>
  <si>
    <t>с. Успенка, ул. Лазо, д.4, кв.1</t>
  </si>
  <si>
    <t>с. Успенка, ул. Лазо, д.11, кв.2</t>
  </si>
  <si>
    <t>с. Успенка, ул. Лазо, д.13, кв.1</t>
  </si>
  <si>
    <t>с. Успенка, ул. Лазо, д.13, кв.2</t>
  </si>
  <si>
    <t>с. Успенка, ул. Ленина, д.20, кв.2</t>
  </si>
  <si>
    <t>с. Успенка, ул. Ленина, д.30, кв.1</t>
  </si>
  <si>
    <t>с. Успенка, ул. Ленина, д.40, кв.2</t>
  </si>
  <si>
    <t>с. Успенка, ул. Прохорова, д.3</t>
  </si>
  <si>
    <t>с. Успенка, ул. Прохорова, д.17</t>
  </si>
  <si>
    <t>с. Успенка, ул. Прохорова, д.18</t>
  </si>
  <si>
    <t>с. Успенка, ул. Юбилейная, д.13, кв.1</t>
  </si>
  <si>
    <t>Распоряжение КУМИ Рыбинского района от 11.02.2009 № 95</t>
  </si>
  <si>
    <t>с. Успенка, ул. Зеленая, д.15</t>
  </si>
  <si>
    <t>с. Успенка, ул. СПТУ-95, д.12, кв.1</t>
  </si>
  <si>
    <t>Решение Успенского сельского Совета депутатов от 18.03.2010 № 7-19р</t>
  </si>
  <si>
    <t>с. Успенка, ул. Просвещения, д.38</t>
  </si>
  <si>
    <t>МБУК "КСК" с. Успенка</t>
  </si>
  <si>
    <t>нежилое помещение</t>
  </si>
  <si>
    <t>с. Успенка, ул. Просвещения, зд.31, пом.1</t>
  </si>
  <si>
    <t>с. Успенка, ул. Просвещения, зд.31, пом.2</t>
  </si>
  <si>
    <t>с. Успенка, ул. Просвещения, зд.31, пом.3</t>
  </si>
  <si>
    <t>с. Успенка, ул. Просвещения, зд.31, пом.4</t>
  </si>
  <si>
    <t>с. Успенка, ул. Просвещения, зд.31, пом.5</t>
  </si>
  <si>
    <t>с. Успенка, ул. Просвещения, зд.31, пом.6</t>
  </si>
  <si>
    <t>сооружение - автодорога</t>
  </si>
  <si>
    <t>с. Успенка, ул. Лазо</t>
  </si>
  <si>
    <t>протяженность 419 м</t>
  </si>
  <si>
    <t>Решение Успенского сельского Совета депутатов от 27.03.2013 № 41-76р</t>
  </si>
  <si>
    <t>с.Успенка, ул. Юбилейная</t>
  </si>
  <si>
    <t>протяженность 420 м</t>
  </si>
  <si>
    <t>с. Успенка, ул. Ленина</t>
  </si>
  <si>
    <t>протяженность 1927 м</t>
  </si>
  <si>
    <t>с. Успенка, ул. Просвещения</t>
  </si>
  <si>
    <t>протяженность 1214 м</t>
  </si>
  <si>
    <t>с. Успенка, ул. Прохорова</t>
  </si>
  <si>
    <t>протяженность 1974 м</t>
  </si>
  <si>
    <t>с. Успенка, ул. Фрунзе</t>
  </si>
  <si>
    <t>протяженность 423 м</t>
  </si>
  <si>
    <t>Распоряжение КУМИ Рыбинского района от 15.03.2007 № 133</t>
  </si>
  <si>
    <t>трактор ДТ-75М</t>
  </si>
  <si>
    <t>ВА 219279</t>
  </si>
  <si>
    <t>Распоряжение КУМИ Рыбинского района от 07.07.2009 № 1069</t>
  </si>
  <si>
    <t>Распоряжение федерального агентства по управлению государственным имуществом от 15.11.2012 № 07-988р</t>
  </si>
  <si>
    <t>трактор ДТ-75МЛ</t>
  </si>
  <si>
    <t>ВЫ 509555</t>
  </si>
  <si>
    <t>Распоряжение КУМИ Рыбинского района от 21.05.2014 № 524</t>
  </si>
  <si>
    <t>24:32:4401002:291</t>
  </si>
  <si>
    <t>24:32:4401002:419</t>
  </si>
  <si>
    <t>Замотаева Надежда Михайловна</t>
  </si>
  <si>
    <t>Кашина Людмила Васильевна</t>
  </si>
  <si>
    <t>Бородин Сергей Михайлович</t>
  </si>
  <si>
    <t>Панфилов Руслан Викторович</t>
  </si>
  <si>
    <t>Устюгова Татьяна Гурьевна</t>
  </si>
  <si>
    <t>Соболев Геннадий Андреевич</t>
  </si>
  <si>
    <t>Федина Ольга Анатольевна</t>
  </si>
  <si>
    <t>Бирюков Анатолий Николаевич</t>
  </si>
  <si>
    <t>Алексейцева Ирина Ибадуловна</t>
  </si>
  <si>
    <t>Коломейцева Любовь Николаевна</t>
  </si>
  <si>
    <t>Тимофеева Светлана Алексеевна</t>
  </si>
  <si>
    <t>Чижикова Людмила Михайловна</t>
  </si>
  <si>
    <t>Бородина Светлана Васильевна</t>
  </si>
  <si>
    <t>с. Успенка, ул. Набережная, д.2</t>
  </si>
  <si>
    <t>24:32:4401003:278</t>
  </si>
  <si>
    <t>с. Успенка, ул. Просвещения, д.15</t>
  </si>
  <si>
    <t>Криволап Андрей Николаевич</t>
  </si>
  <si>
    <t>с. Успенка, ул. Лазо, д.1</t>
  </si>
  <si>
    <t>Данилкина Зинаида Ильинична</t>
  </si>
  <si>
    <t>с. Успенка, ул. Луговая, д.2, кв.1</t>
  </si>
  <si>
    <t>Ткач Ольга Николаевна</t>
  </si>
  <si>
    <t>24:32:4401002:446</t>
  </si>
  <si>
    <t>с. Успенка, ул. Луговая, д.5, кв.2</t>
  </si>
  <si>
    <t>Колчева Ольга Алексеевна</t>
  </si>
  <si>
    <t>24:32:4401002:437</t>
  </si>
  <si>
    <t>24:32:4401002:409</t>
  </si>
  <si>
    <t>с. Успенка, пер. Чапаева, д.3</t>
  </si>
  <si>
    <t>24:32:4401002:407</t>
  </si>
  <si>
    <t>24:32:4401002:332</t>
  </si>
  <si>
    <t>24:32:4401004:208</t>
  </si>
  <si>
    <t>24:32:4401004:229</t>
  </si>
  <si>
    <t>24:32:4401004:232</t>
  </si>
  <si>
    <t>казна</t>
  </si>
  <si>
    <t>Администрация Успенского сельсовета</t>
  </si>
  <si>
    <t>Решение Успенского сельского Совета депутатов от 28.03.2007 № 2-19р, Решение Успенского сельсовета от 15.02.2000 № 2 "Об утверждении нумерации домов"</t>
  </si>
  <si>
    <t>разрушен, на списание</t>
  </si>
  <si>
    <t>Кудрявцева Ольга Викторовна</t>
  </si>
  <si>
    <t>аварийный, заключение о признании жилого помещения непригодным для постоянного проживания от 05.12.2012 № 26/12з</t>
  </si>
  <si>
    <t>Решение Успенского сельского Совета депутатов от 28.03.2007 № 2-19р, Распоряжение администрации Успенского сельсовета от 29.12.2007 № 30-р "О переадресации"</t>
  </si>
  <si>
    <t>Решение Успенского сельского Совета депутатов от 28.03.2007 № 2-19р, Решение Успенского сельсовета от 23.07.2007 № 3-21р "Об изменении адреса домов"</t>
  </si>
  <si>
    <t>УФПС Красноярского края филиал ФГУП "Почта России"</t>
  </si>
  <si>
    <t>договор безвозмездного пользования №7 от 25.12.2009</t>
  </si>
  <si>
    <t>Компьютер -2</t>
  </si>
  <si>
    <t>Компьютер -3</t>
  </si>
  <si>
    <t>Компьютер -4</t>
  </si>
  <si>
    <t xml:space="preserve">Принтер </t>
  </si>
  <si>
    <t>Принтер лазерный</t>
  </si>
  <si>
    <t>системный блок в сборе</t>
  </si>
  <si>
    <t>Факс</t>
  </si>
  <si>
    <t>А000000073</t>
  </si>
  <si>
    <t xml:space="preserve">ксерокс </t>
  </si>
  <si>
    <t>Прихожая "Визит"</t>
  </si>
  <si>
    <t>стол компьютерный</t>
  </si>
  <si>
    <t>счет -фактура № 275 от 09.12.2010</t>
  </si>
  <si>
    <t>шкаф -1</t>
  </si>
  <si>
    <t>беговая дорожка</t>
  </si>
  <si>
    <t>счет-фактура № 235 от 30.10.2009</t>
  </si>
  <si>
    <t>музыкальный центр</t>
  </si>
  <si>
    <t>светодиодный дискотечный прибор</t>
  </si>
  <si>
    <t>счет -фактура № 1-81 от 03.04.2013</t>
  </si>
  <si>
    <t>Телевизор Сокол</t>
  </si>
  <si>
    <t>транспортное средство ВАЗ 21074 LADA 2107</t>
  </si>
  <si>
    <t>63 МВ 707174</t>
  </si>
  <si>
    <t>модель, номер двигателя 2106 8251346, номер шасси (рама) отсутствует, номер кузова  2281670, цвет кузова синий, тип двигателя бензиновый, идентификационный номер (VIN) ХТА21074062281670, гос номер У545РТ24</t>
  </si>
  <si>
    <t>Грузовая цистерная ГАЗ 53</t>
  </si>
  <si>
    <t>24 КК 410668</t>
  </si>
  <si>
    <t>модель, номер двигателя 53-252018, номер шасси (рама) 0893005, номер кузова отсутствует, цвет кузова красный, тип двигателя бензиновый, идентификационный номер (VIN) отсутствует</t>
  </si>
  <si>
    <t>заводской номер машины 577505, номер двигателя 832152, номер коробки передач 29214, цвет синий, вид движения гусеничный, гос номер 5913МВ24</t>
  </si>
  <si>
    <t>Грузовой специальный ЗИЛ 130 (автоцистерна пожарная)</t>
  </si>
  <si>
    <t>24 МЕ 276711</t>
  </si>
  <si>
    <t>модель, номер двигателя 131А-142380, номер шасси (рама) 2117482, номер кузова отсутствует, цвет кузова ГОСТ Р 505-74-93, тип двигателя бензиновый, идентификационный номер (VIN) отсутствует, гос номер Х854ХН24</t>
  </si>
  <si>
    <t>автомобиль - самосвал ГАЗ САЗ 3507-01</t>
  </si>
  <si>
    <t>13 АВ 411148</t>
  </si>
  <si>
    <t>номер двигателя 58993, номер шасси (рама) 1537815, номер кузова (прицепа) 088541, идентификационный номер (VIN) 3507R0003676, гос номер 8959КЭШ</t>
  </si>
  <si>
    <t>заводской номер машины (рамы) 877306, номер двигателя 068136, номер коробки передач 0537100, номер основного ведущего моста отсутствует, цвет желтый, вид движения гусеничный, гос номер 5661ХУ24</t>
  </si>
  <si>
    <r>
      <t xml:space="preserve">Администрация Успенского сельсовета </t>
    </r>
    <r>
      <rPr>
        <sz val="11"/>
        <color indexed="10"/>
        <rFont val="Times New Roman"/>
        <family val="1"/>
      </rPr>
      <t>На учет ставить не будут!!!!! Ездят на транзитах!!!</t>
    </r>
  </si>
  <si>
    <t>Принтер XEROX Phaser 3130</t>
  </si>
  <si>
    <t>Распоряжение КУМИ от 07.04.2015 № 312</t>
  </si>
  <si>
    <t>Контейнер для сбора ТБО</t>
  </si>
  <si>
    <t>Распоряжение КУМИ от 24.04.2013 № 537</t>
  </si>
  <si>
    <t>Принтер Самсунг</t>
  </si>
  <si>
    <t>Оповещатель речевой пожарный РОКОТ</t>
  </si>
  <si>
    <t>Сооружение - овощехранилище</t>
  </si>
  <si>
    <t>с. Успенка</t>
  </si>
  <si>
    <t>жду от сельсовета документы о внесении в реестр и присовени адреса!!!</t>
  </si>
  <si>
    <t>Распоряжение КУМИ от 17.07.2012 № 1186</t>
  </si>
  <si>
    <t>Распоряжение КУМИ от 19.04.2012 № 534/1</t>
  </si>
  <si>
    <t>договор безвозмездного пользования от 15.09.2011 № 24</t>
  </si>
  <si>
    <t>договор безвозмездного от 26.11.2014 № 09/14б</t>
  </si>
  <si>
    <t>Транспортное средство ВАЗ-21060</t>
  </si>
  <si>
    <t>Распоряжение КУМИ Рыбинского района от 20.04.2015 № 335</t>
  </si>
  <si>
    <t>Стеллаж</t>
  </si>
  <si>
    <t>Стенд</t>
  </si>
  <si>
    <t>Шкаф для платья</t>
  </si>
  <si>
    <t>Шкаф</t>
  </si>
  <si>
    <t>Шкаф-стеллаж</t>
  </si>
  <si>
    <t>Распоряжение КУМИ от 09.12.2015 № 698</t>
  </si>
  <si>
    <t>МФУ Kyocera M2030DN A4 лазерный</t>
  </si>
  <si>
    <t>Мемориальный знак "Герой Советского Союза"</t>
  </si>
  <si>
    <t>24:32:4401002:506</t>
  </si>
  <si>
    <t>Администрация Успенского сельсовета, старый ПТС 63 ЕТ 448065</t>
  </si>
  <si>
    <t>24 ОН 209030</t>
  </si>
  <si>
    <t>модель, номер двигателя 2106-9177817, номер шасси (рама) отсутствует, номер кузова (прицепа) ХТА21060014297205, цвет кузова фиолетовый, идентификационный номер (VIN) ХТА21060014297205, гос номер У516НТ24</t>
  </si>
  <si>
    <t>счет</t>
  </si>
  <si>
    <t>000000000000275</t>
  </si>
  <si>
    <t>000000000000276</t>
  </si>
  <si>
    <t>000000000000277</t>
  </si>
  <si>
    <t>000000000000291</t>
  </si>
  <si>
    <t>000000000000292</t>
  </si>
  <si>
    <t>000000000000294</t>
  </si>
  <si>
    <t>Принтер лазерный НР Р 1102</t>
  </si>
  <si>
    <t>000000000000399</t>
  </si>
  <si>
    <t>000000000000420</t>
  </si>
  <si>
    <t>000000000000293</t>
  </si>
  <si>
    <t>000000000000300</t>
  </si>
  <si>
    <t>000000000000328</t>
  </si>
  <si>
    <t>000000000000354</t>
  </si>
  <si>
    <t>000000000000316</t>
  </si>
  <si>
    <t>000000000000023</t>
  </si>
  <si>
    <t>000000000000036</t>
  </si>
  <si>
    <t>000000000000039</t>
  </si>
  <si>
    <t>000000000000090</t>
  </si>
  <si>
    <t>000000000000129</t>
  </si>
  <si>
    <t>000000000000130</t>
  </si>
  <si>
    <t>списан?????</t>
  </si>
  <si>
    <t>КГ КУ "Рыбинский отдел ветеренарии"</t>
  </si>
  <si>
    <t>ГП КК "Губернские аптеки"</t>
  </si>
  <si>
    <t>договор аренды от 27.02.2007 № 6</t>
  </si>
  <si>
    <t>ПАО "Ростелеком"</t>
  </si>
  <si>
    <t>договор оперативного управления от 15.12.2016 № 10</t>
  </si>
  <si>
    <t xml:space="preserve">Сведения о правообладателе муниципального недвижимого имущества </t>
  </si>
  <si>
    <t>Основание пользования правообладателем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</si>
  <si>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</si>
  <si>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документов-оснований  возникновения (прекращения) права муниципальной собственности на недвижимое имущество  (основания внесения в реестр муниципального имущества)</t>
  </si>
  <si>
    <t>иные параметры</t>
  </si>
  <si>
    <t>договор оперативного управления от 01.02.2007 № 65</t>
  </si>
  <si>
    <t>Параметры, характеризующие физические свойства движимого имущества</t>
  </si>
  <si>
    <t>Сведения о балансовой стоимости и начисленной амортизации (износе)</t>
  </si>
  <si>
    <t>Сведения о правообладателе муниципального движимого имущества</t>
  </si>
  <si>
    <t xml:space="preserve">В отношении акций акционерных обществ </t>
  </si>
  <si>
    <t>В отношении долей (вкладов) в уставных (складочных) капиталах хозяйственных обществ и товариществ</t>
  </si>
  <si>
    <t>Балансовая стоимость движимого имущества, руб.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</si>
  <si>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</si>
  <si>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</si>
  <si>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стоимости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</si>
  <si>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</si>
  <si>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</si>
  <si>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Полное наименование и организационно-правовая форма юридического лица</t>
  </si>
  <si>
    <t>Сокращенное наименование юридического лица</t>
  </si>
  <si>
    <t>Номер дела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</si>
  <si>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</si>
  <si>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</si>
  <si>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ИНН</t>
  </si>
  <si>
    <t>КПП</t>
  </si>
  <si>
    <t>ОКВЭД ОСНОВНОГО ВИДА ДЕЯТЕЛЬНОСТИ</t>
  </si>
  <si>
    <t>ОКТМО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</si>
  <si>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 и основания включения юридического лица в реестр</t>
  </si>
  <si>
    <t>Размер уставного фонда (для муниципальных унитарных предприятий)</t>
  </si>
  <si>
    <t xml:space="preserve">Размер доли, принадлежащей муниципальному образованию в уставном (складочном)  капителе, в процентах (для хозяйственных обществ и товариществ) 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</si>
  <si>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</si>
  <si>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</si>
  <si>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Реквизиты договора</t>
  </si>
  <si>
    <t>Среднесписочная численность работников (для муниципальных учреждений и муниципальных унитарных предприятий)</t>
  </si>
  <si>
    <t>04647414</t>
  </si>
  <si>
    <t>УСТАВ ЮРИДИЧЕСКОГО ЛИЦА</t>
  </si>
  <si>
    <t>АДМИНИСТРАЦИЯ УСПЕНСКОГО СЕЛЬСОВЕТА РЫБИНСКОГО РАЙОНА КРАСНОЯРСКОГО КРАЯ</t>
  </si>
  <si>
    <t xml:space="preserve">АДМИНИСТРАЦИЯ УСПЕНСКОГО СЕЛЬСОВЕТА </t>
  </si>
  <si>
    <t>663957,КРАЙ КРАСНОЯРСКИЙ,РАЙОН РЫБИНСКИЙ,,СЕЛО УСПЕНКА,УЛИЦА ПРОСВЕЩЕНИЯ,ДОМ 31,,,</t>
  </si>
  <si>
    <t>1022401298875   31.12.2002</t>
  </si>
  <si>
    <t>75.11.32 ДЕЯТЕЛЬНОСТЬ ОРГАНОВ
МЕСТНОГО САМОУПРАВЛЕНИЯ
ПОСЕЛКОВЫХ И СЕЛЬСКИХ
НАСЕЛЕННЫХ ПУНКТОВ</t>
  </si>
  <si>
    <t xml:space="preserve">МБУК "ЦКС Рыбинского района" </t>
  </si>
  <si>
    <t xml:space="preserve"> 24:32:4401004:237</t>
  </si>
  <si>
    <t>рубленые</t>
  </si>
  <si>
    <t>№ 24-24-04/002/2014-555  от 08.05.2014  (Собственность)</t>
  </si>
  <si>
    <t>№ 24-24-04/002/2014-560  от 11.05.2014  (Собственность)</t>
  </si>
  <si>
    <t>№ 24-24/004-24/004/001/2016-453/2  от 15.02.2016  (Собственность)</t>
  </si>
  <si>
    <t>№ 24-24-04/001/2011-788  от 31.03.2011  (Собственность)</t>
  </si>
  <si>
    <t>24:32:4401003:342</t>
  </si>
  <si>
    <t>24:32:4401003:340</t>
  </si>
  <si>
    <t>№ 24-24-04/001/2011-789  от 31.03.2011  (Собственность)</t>
  </si>
  <si>
    <t>24:32:4401003:341</t>
  </si>
  <si>
    <t>№ 24-24-04/001/2011-790  от 31.03.2011  (Собственность)</t>
  </si>
  <si>
    <t xml:space="preserve"> 24:32:4401003:338</t>
  </si>
  <si>
    <t>№ 24-24-04/001/2011-791  от 31.03.2011  (Собственность)</t>
  </si>
  <si>
    <t>24:32:4401003:339</t>
  </si>
  <si>
    <t>№ 24-24-04/001/2011-792  от 31.03.2011  (Собственность)</t>
  </si>
  <si>
    <t xml:space="preserve"> 24:32:4401003:343</t>
  </si>
  <si>
    <t>№ 24-24-04/001/2011-793  от 31.03.2011  (Собственность)</t>
  </si>
  <si>
    <t>24:32:4401002:482</t>
  </si>
  <si>
    <t>№ 24-24-04/005/2013-337  от 16.04.2013  (Собственность)</t>
  </si>
  <si>
    <t>24:32:4401002:481</t>
  </si>
  <si>
    <t>№ 24-24-04/005/2013-336  от 16.04.2013  (Собственность)</t>
  </si>
  <si>
    <t>24:32:0000000:2616</t>
  </si>
  <si>
    <t>№ 24-24-04/011/2013-040  от 25.06.2013  (Собственность)</t>
  </si>
  <si>
    <t xml:space="preserve"> 24:32:0000000:2618</t>
  </si>
  <si>
    <t>№ 24-24-04/011/2013-042  от 25.06.2013  (Собственность)</t>
  </si>
  <si>
    <t xml:space="preserve"> 24:32:0000000:2617</t>
  </si>
  <si>
    <t>№ 24-24-04/011/2013-041  от 25.06.2013  (Собственность)</t>
  </si>
  <si>
    <t xml:space="preserve"> 24:32:4401002:487</t>
  </si>
  <si>
    <t>№ 24-24-04/011/2013-153  от 30.07.2013  (Собственность)</t>
  </si>
  <si>
    <t>000000000000428</t>
  </si>
  <si>
    <t>Принтер Canon LBP-6030B А4 лазерный</t>
  </si>
  <si>
    <t>000000000000460</t>
  </si>
  <si>
    <t>Xerox WorkCentre 3215/3225</t>
  </si>
  <si>
    <t>договор социального найма от 29.10.2008 № 39</t>
  </si>
  <si>
    <t>договор социального найма от 30.05.2008 № 18</t>
  </si>
  <si>
    <t>договор социального найма от 24.09.2012 № 74</t>
  </si>
  <si>
    <t>договор социального найма от 08.10.2014 № 85</t>
  </si>
  <si>
    <t>договор социального найма от 22.04.2014 № 82</t>
  </si>
  <si>
    <t>договор социального найма от 11.12.2008 № 43</t>
  </si>
  <si>
    <t>договор социального найма от 12.04.2012 № 70</t>
  </si>
  <si>
    <t>договор социального найма от 03.04.2008 № 10</t>
  </si>
  <si>
    <t>договор социального найма от 30.05.2008 № 25/1</t>
  </si>
  <si>
    <t>договор социального найма от 12.09.2008 № 31</t>
  </si>
  <si>
    <t>договор социального найма от 30.05.2008 № 23</t>
  </si>
  <si>
    <t>договор социального найма от 15.01.2009 № 44</t>
  </si>
  <si>
    <t>договор социального найма от 21.01.2009 № 45</t>
  </si>
  <si>
    <t>договор социального найма от 30.05.2012 № 71</t>
  </si>
  <si>
    <t>договор социального найма от 13.11.2012 № 75</t>
  </si>
  <si>
    <t>договор социального найма от 14.10.2008 № 33</t>
  </si>
  <si>
    <t>договор социального найма от 30.05.2012 № 72</t>
  </si>
  <si>
    <t>договор социального найма от 17.07.2007 № 5</t>
  </si>
  <si>
    <t>договор социального найма от 03.11.2010 № 65</t>
  </si>
  <si>
    <t>договор социального найма от 09.08.2006 № 4</t>
  </si>
  <si>
    <t>договор социального найма от 20.06.2013 № 88</t>
  </si>
  <si>
    <t>договор безвозмездного пользования от 22.11.2017 № б/н</t>
  </si>
  <si>
    <t xml:space="preserve"> 24:32:4401005:73</t>
  </si>
  <si>
    <t>Сооружение (Нежилое)</t>
  </si>
  <si>
    <t>Водопроводная сеть</t>
  </si>
  <si>
    <t>Красноярский край, Рыбинский район, с.Успенка, ул.СПТУ-95, от водозаборной скважины до жилых домов №15, №16, №17, №б/н, №4, водоразборной колонки возле жилого дома №9</t>
  </si>
  <si>
    <t>Распоряжение Правительства Красноярского края от 23.07.2018 № 545-р</t>
  </si>
  <si>
    <t>собственность, 24:32:4401105:73-24/118/2018-2 от 31.08.2018</t>
  </si>
  <si>
    <t>Водонапорная башня</t>
  </si>
  <si>
    <t>собственность, 24:32:0000000:3303-24/118/2018-1 от 31.08.2018</t>
  </si>
  <si>
    <t>24:32:0000000:3303</t>
  </si>
  <si>
    <t xml:space="preserve"> 24:32:4401005:80</t>
  </si>
  <si>
    <t>Россия, Красноярский край, Рыбинский район, с.Успенка, ул.СПТУ-95, 1 Б</t>
  </si>
  <si>
    <t>Скважина водозаборная</t>
  </si>
  <si>
    <t>Cооружения водозаборные</t>
  </si>
  <si>
    <t>глубина 60 м</t>
  </si>
  <si>
    <t>протяженность 753 м</t>
  </si>
  <si>
    <t>собственность, 24:32:4401105:80-24/118/2018-1 от 31.08.2018</t>
  </si>
  <si>
    <t>Красноярский край, Рыбинский район, с. Успенка, ул. СПТУ-95</t>
  </si>
  <si>
    <t xml:space="preserve">есть з/у с кадастровым номером 24:32:4401005:82, собственность, 24:32:4401005:82-24/118/2018-1 от 31.08.2018 </t>
  </si>
  <si>
    <t xml:space="preserve">Васюнькин Евгений Викторович </t>
  </si>
  <si>
    <t xml:space="preserve">Вотина Валентина Николаевна </t>
  </si>
  <si>
    <t xml:space="preserve">Теретьев Александр Борисович </t>
  </si>
  <si>
    <t>РАЗДЕЛ 1.</t>
  </si>
  <si>
    <t>РЕЕСТР МУНИЦИПАЛЬНОЙ СОБСТВЕННОСТЬИ Администрации Успенского сельсовета на 01.01.2019 год.  (ЖИЛИЩНЫЙ ФОНД)</t>
  </si>
  <si>
    <t>РЕЕСТР МУНИЦИПАЛЬНОЙ СОБСТВЕННОСТЬИ Администрации Успенского сельсовета на 01.01.2019 год.  (НЕЖИЛОЕ)</t>
  </si>
  <si>
    <t>РАЗДЕЛ 2 .РЕЕСТР МУНИЦИПАЛЬНОЙ СОБСТВЕННОСТЬИ Администрации Успенского сельсовета на 01.01.2019 год.  (ТРАНСПОРТНЫЕ СРЕДСТВА)</t>
  </si>
  <si>
    <t xml:space="preserve">РАЗДЕЛ 2. </t>
  </si>
  <si>
    <t>РЕЕСТР МУНИЦИПАЛЬНОЙ СОБСТВЕННОСТЬИ Администрации успенского сельсовета на 01.01.2019 год.  (ПРОЧИЕ ОСНОВНЫЕ СРЕДСТВА)</t>
  </si>
  <si>
    <t xml:space="preserve">РАЗДЕЛ 3. </t>
  </si>
  <si>
    <t>СВЕДЕНИЯ о муниципальных учреждениях принадлежащих Успенскому сельсовета Рыбинского района Красноярского края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</si>
</sst>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_р_._-;\-* #,##0_р_._-;_-* &quot;-&quot;??_р_._-;_-@_-"/>
    <numFmt numFmtId="174" formatCode="0.000;[Red]0.000"/>
    <numFmt numFmtId="175" formatCode="#,##0;[Red]#,##0"/>
    <numFmt numFmtId="176" formatCode="0;[Red]0"/>
    <numFmt numFmtId="177" formatCode="0.00;[Red]0.00"/>
    <numFmt numFmtId="178" formatCode="#,##0.00;[Red]#,##0.00"/>
    <numFmt numFmtId="179" formatCode="0.000"/>
    <numFmt numFmtId="180" formatCode="#,##0.0;[Red]#,##0.0"/>
    <numFmt numFmtId="181" formatCode="0.0;[Red]0.0"/>
    <numFmt numFmtId="182" formatCode="#,##0.000"/>
    <numFmt numFmtId="183" formatCode="#,##0.00&quot;р.&quot;"/>
    <numFmt numFmtId="184" formatCode="[$-FC19]d\ mmmm\ yyyy\ &quot;г.&quot;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58" fillId="33" borderId="10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top" wrapText="1"/>
    </xf>
    <xf numFmtId="4" fontId="57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185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2" fontId="10" fillId="35" borderId="10" xfId="0" applyNumberFormat="1" applyFont="1" applyFill="1" applyBorder="1" applyAlignment="1">
      <alignment horizontal="right" vertical="top" wrapText="1"/>
    </xf>
    <xf numFmtId="2" fontId="10" fillId="35" borderId="14" xfId="0" applyNumberFormat="1" applyFont="1" applyFill="1" applyBorder="1" applyAlignment="1">
      <alignment horizontal="right" vertical="top" wrapText="1"/>
    </xf>
    <xf numFmtId="0" fontId="10" fillId="35" borderId="15" xfId="0" applyFont="1" applyFill="1" applyBorder="1" applyAlignment="1">
      <alignment vertical="top" wrapText="1"/>
    </xf>
    <xf numFmtId="0" fontId="57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/>
    </xf>
    <xf numFmtId="49" fontId="10" fillId="34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2" fontId="10" fillId="34" borderId="10" xfId="0" applyNumberFormat="1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/>
    </xf>
    <xf numFmtId="0" fontId="9" fillId="34" borderId="10" xfId="0" applyFont="1" applyFill="1" applyBorder="1" applyAlignment="1">
      <alignment vertical="top" wrapText="1"/>
    </xf>
    <xf numFmtId="0" fontId="0" fillId="33" borderId="12" xfId="0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8" fillId="36" borderId="11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59" fillId="36" borderId="11" xfId="0" applyFont="1" applyFill="1" applyBorder="1" applyAlignment="1">
      <alignment vertical="top" wrapText="1"/>
    </xf>
    <xf numFmtId="0" fontId="39" fillId="36" borderId="12" xfId="0" applyFont="1" applyFill="1" applyBorder="1" applyAlignment="1">
      <alignment horizontal="center" vertical="top" wrapText="1"/>
    </xf>
    <xf numFmtId="0" fontId="59" fillId="36" borderId="11" xfId="0" applyFont="1" applyFill="1" applyBorder="1" applyAlignment="1">
      <alignment horizontal="center" vertical="top" wrapText="1"/>
    </xf>
    <xf numFmtId="0" fontId="59" fillId="36" borderId="10" xfId="0" applyFont="1" applyFill="1" applyBorder="1" applyAlignment="1">
      <alignment horizontal="center" vertical="top" wrapText="1"/>
    </xf>
    <xf numFmtId="0" fontId="59" fillId="36" borderId="13" xfId="0" applyFont="1" applyFill="1" applyBorder="1" applyAlignment="1">
      <alignment horizontal="center" vertical="top" wrapText="1"/>
    </xf>
    <xf numFmtId="2" fontId="59" fillId="36" borderId="13" xfId="0" applyNumberFormat="1" applyFont="1" applyFill="1" applyBorder="1" applyAlignment="1">
      <alignment horizontal="center" vertical="top" wrapText="1"/>
    </xf>
    <xf numFmtId="0" fontId="39" fillId="36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60" fillId="0" borderId="22" xfId="0" applyFont="1" applyFill="1" applyBorder="1" applyAlignment="1">
      <alignment/>
    </xf>
    <xf numFmtId="0" fontId="61" fillId="0" borderId="22" xfId="0" applyFont="1" applyBorder="1" applyAlignment="1">
      <alignment/>
    </xf>
    <xf numFmtId="0" fontId="0" fillId="0" borderId="22" xfId="0" applyBorder="1" applyAlignment="1">
      <alignment/>
    </xf>
    <xf numFmtId="0" fontId="36" fillId="37" borderId="22" xfId="0" applyFont="1" applyFill="1" applyBorder="1" applyAlignment="1">
      <alignment horizontal="center"/>
    </xf>
    <xf numFmtId="0" fontId="37" fillId="37" borderId="22" xfId="0" applyFont="1" applyFill="1" applyBorder="1" applyAlignment="1">
      <alignment horizontal="center"/>
    </xf>
    <xf numFmtId="0" fontId="36" fillId="37" borderId="17" xfId="0" applyFont="1" applyFill="1" applyBorder="1" applyAlignment="1">
      <alignment horizontal="left"/>
    </xf>
    <xf numFmtId="0" fontId="47" fillId="0" borderId="22" xfId="0" applyFont="1" applyBorder="1" applyAlignment="1">
      <alignment/>
    </xf>
    <xf numFmtId="0" fontId="62" fillId="0" borderId="0" xfId="0" applyFont="1" applyAlignment="1">
      <alignment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Border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4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J2" sqref="J2:L2"/>
    </sheetView>
  </sheetViews>
  <sheetFormatPr defaultColWidth="9.140625" defaultRowHeight="15"/>
  <cols>
    <col min="1" max="1" width="5.57421875" style="3" customWidth="1"/>
    <col min="2" max="2" width="14.28125" style="3" customWidth="1"/>
    <col min="3" max="3" width="21.140625" style="51" customWidth="1"/>
    <col min="4" max="4" width="10.57421875" style="3" customWidth="1"/>
    <col min="5" max="5" width="12.57421875" style="3" customWidth="1"/>
    <col min="6" max="8" width="9.140625" style="3" customWidth="1"/>
    <col min="9" max="13" width="12.28125" style="3" customWidth="1"/>
    <col min="14" max="20" width="17.28125" style="3" customWidth="1"/>
    <col min="21" max="21" width="15.8515625" style="3" customWidth="1"/>
    <col min="22" max="22" width="14.7109375" style="3" customWidth="1"/>
  </cols>
  <sheetData>
    <row r="1" spans="2:22" s="2" customFormat="1" ht="18.75">
      <c r="B1" s="132" t="s">
        <v>345</v>
      </c>
      <c r="C1" s="133" t="s">
        <v>346</v>
      </c>
      <c r="D1" s="134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s="2" customFormat="1" ht="86.25" customHeight="1">
      <c r="A2" s="100" t="s">
        <v>0</v>
      </c>
      <c r="B2" s="100" t="s">
        <v>20</v>
      </c>
      <c r="C2" s="106" t="s">
        <v>21</v>
      </c>
      <c r="D2" s="100" t="s">
        <v>22</v>
      </c>
      <c r="E2" s="101" t="s">
        <v>23</v>
      </c>
      <c r="F2" s="108"/>
      <c r="G2" s="108"/>
      <c r="H2" s="109"/>
      <c r="I2" s="100" t="s">
        <v>24</v>
      </c>
      <c r="J2" s="100" t="s">
        <v>25</v>
      </c>
      <c r="K2" s="100"/>
      <c r="L2" s="100"/>
      <c r="M2" s="100" t="s">
        <v>26</v>
      </c>
      <c r="N2" s="100" t="s">
        <v>228</v>
      </c>
      <c r="O2" s="100" t="s">
        <v>229</v>
      </c>
      <c r="P2" s="103" t="s">
        <v>230</v>
      </c>
      <c r="Q2" s="104" t="s">
        <v>231</v>
      </c>
      <c r="R2" s="105"/>
      <c r="S2" s="101" t="s">
        <v>27</v>
      </c>
      <c r="T2" s="102"/>
      <c r="U2" s="100" t="s">
        <v>34</v>
      </c>
      <c r="V2" s="100" t="s">
        <v>35</v>
      </c>
    </row>
    <row r="3" spans="1:22" s="2" customFormat="1" ht="45">
      <c r="A3" s="100"/>
      <c r="B3" s="100"/>
      <c r="C3" s="107"/>
      <c r="D3" s="100"/>
      <c r="E3" s="1" t="s">
        <v>28</v>
      </c>
      <c r="F3" s="1" t="s">
        <v>7</v>
      </c>
      <c r="G3" s="1" t="s">
        <v>8</v>
      </c>
      <c r="H3" s="1" t="s">
        <v>232</v>
      </c>
      <c r="I3" s="100"/>
      <c r="J3" s="1" t="s">
        <v>29</v>
      </c>
      <c r="K3" s="1" t="s">
        <v>30</v>
      </c>
      <c r="L3" s="1" t="s">
        <v>31</v>
      </c>
      <c r="M3" s="100"/>
      <c r="N3" s="100"/>
      <c r="O3" s="100"/>
      <c r="P3" s="103"/>
      <c r="Q3" s="29" t="s">
        <v>32</v>
      </c>
      <c r="R3" s="29" t="s">
        <v>33</v>
      </c>
      <c r="S3" s="30" t="s">
        <v>32</v>
      </c>
      <c r="T3" s="30" t="s">
        <v>33</v>
      </c>
      <c r="U3" s="100"/>
      <c r="V3" s="100"/>
    </row>
    <row r="4" spans="1:22" ht="48">
      <c r="A4" s="19">
        <f aca="true" t="shared" si="0" ref="A4:A26">ROW()-ROW($A$3)</f>
        <v>1</v>
      </c>
      <c r="B4" s="9" t="s">
        <v>37</v>
      </c>
      <c r="C4" s="91" t="s">
        <v>46</v>
      </c>
      <c r="D4" s="7">
        <v>5</v>
      </c>
      <c r="E4" s="12" t="s">
        <v>40</v>
      </c>
      <c r="F4" s="9">
        <v>1980</v>
      </c>
      <c r="G4" s="12">
        <v>33.8</v>
      </c>
      <c r="H4" s="52"/>
      <c r="I4" s="53" t="s">
        <v>123</v>
      </c>
      <c r="J4" s="53">
        <f>109362/2</f>
        <v>54681</v>
      </c>
      <c r="K4" s="53">
        <f>109362/2</f>
        <v>54681</v>
      </c>
      <c r="L4" s="53">
        <v>0</v>
      </c>
      <c r="M4" s="53">
        <v>341609.11</v>
      </c>
      <c r="N4" s="7" t="s">
        <v>100</v>
      </c>
      <c r="O4" s="9" t="s">
        <v>302</v>
      </c>
      <c r="P4" s="9"/>
      <c r="Q4" s="9" t="s">
        <v>45</v>
      </c>
      <c r="R4" s="9"/>
      <c r="S4" s="9"/>
      <c r="T4" s="9"/>
      <c r="U4" s="7" t="s">
        <v>41</v>
      </c>
      <c r="V4" s="10"/>
    </row>
    <row r="5" spans="1:22" s="2" customFormat="1" ht="48">
      <c r="A5" s="19">
        <f t="shared" si="0"/>
        <v>2</v>
      </c>
      <c r="B5" s="9" t="s">
        <v>37</v>
      </c>
      <c r="C5" s="91" t="s">
        <v>120</v>
      </c>
      <c r="D5" s="7">
        <v>6</v>
      </c>
      <c r="E5" s="7" t="s">
        <v>40</v>
      </c>
      <c r="F5" s="9">
        <v>1980</v>
      </c>
      <c r="G5" s="7">
        <v>35.5</v>
      </c>
      <c r="H5" s="31"/>
      <c r="I5" s="53" t="s">
        <v>122</v>
      </c>
      <c r="J5" s="53">
        <f>104392/2</f>
        <v>52196</v>
      </c>
      <c r="K5" s="53">
        <f>104392/2</f>
        <v>52196</v>
      </c>
      <c r="L5" s="53">
        <v>0</v>
      </c>
      <c r="M5" s="53">
        <v>358790.63</v>
      </c>
      <c r="N5" s="7" t="s">
        <v>121</v>
      </c>
      <c r="O5" s="9" t="s">
        <v>303</v>
      </c>
      <c r="P5" s="9"/>
      <c r="Q5" s="9" t="s">
        <v>45</v>
      </c>
      <c r="R5" s="9"/>
      <c r="S5" s="9"/>
      <c r="T5" s="9"/>
      <c r="U5" s="7" t="s">
        <v>41</v>
      </c>
      <c r="V5" s="10"/>
    </row>
    <row r="6" spans="1:22" ht="108">
      <c r="A6" s="19">
        <f t="shared" si="0"/>
        <v>3</v>
      </c>
      <c r="B6" s="9" t="s">
        <v>37</v>
      </c>
      <c r="C6" s="91" t="s">
        <v>117</v>
      </c>
      <c r="D6" s="7">
        <v>9</v>
      </c>
      <c r="E6" s="12" t="s">
        <v>39</v>
      </c>
      <c r="F6" s="9">
        <v>1962</v>
      </c>
      <c r="G6" s="12">
        <v>53.7</v>
      </c>
      <c r="H6" s="52"/>
      <c r="I6" s="53" t="s">
        <v>119</v>
      </c>
      <c r="J6" s="53">
        <f>591948/8</f>
        <v>73993.5</v>
      </c>
      <c r="K6" s="53">
        <f>591948/8</f>
        <v>73993.5</v>
      </c>
      <c r="L6" s="53">
        <v>0</v>
      </c>
      <c r="M6" s="53">
        <v>687560.89</v>
      </c>
      <c r="N6" s="7" t="s">
        <v>118</v>
      </c>
      <c r="O6" s="9" t="s">
        <v>304</v>
      </c>
      <c r="P6" s="9"/>
      <c r="Q6" s="9" t="s">
        <v>132</v>
      </c>
      <c r="R6" s="9"/>
      <c r="S6" s="9"/>
      <c r="T6" s="9"/>
      <c r="U6" s="7" t="s">
        <v>41</v>
      </c>
      <c r="V6" s="10"/>
    </row>
    <row r="7" spans="1:22" s="2" customFormat="1" ht="120">
      <c r="A7" s="19">
        <f t="shared" si="0"/>
        <v>4</v>
      </c>
      <c r="B7" s="9" t="s">
        <v>36</v>
      </c>
      <c r="C7" s="91" t="s">
        <v>111</v>
      </c>
      <c r="D7" s="7">
        <v>10</v>
      </c>
      <c r="E7" s="7" t="s">
        <v>40</v>
      </c>
      <c r="F7" s="9">
        <v>1986</v>
      </c>
      <c r="G7" s="7">
        <v>30</v>
      </c>
      <c r="H7" s="31"/>
      <c r="I7" s="53" t="s">
        <v>112</v>
      </c>
      <c r="J7" s="53">
        <v>44509</v>
      </c>
      <c r="K7" s="53">
        <v>44509</v>
      </c>
      <c r="L7" s="53">
        <v>0</v>
      </c>
      <c r="M7" s="53">
        <v>303203.35</v>
      </c>
      <c r="N7" s="7" t="s">
        <v>342</v>
      </c>
      <c r="O7" s="9" t="s">
        <v>305</v>
      </c>
      <c r="P7" s="9"/>
      <c r="Q7" s="9" t="s">
        <v>136</v>
      </c>
      <c r="R7" s="9"/>
      <c r="S7" s="9"/>
      <c r="T7" s="9"/>
      <c r="U7" s="7" t="s">
        <v>41</v>
      </c>
      <c r="V7" s="10"/>
    </row>
    <row r="8" spans="1:22" ht="48">
      <c r="A8" s="19">
        <f t="shared" si="0"/>
        <v>5</v>
      </c>
      <c r="B8" s="9" t="s">
        <v>36</v>
      </c>
      <c r="C8" s="91" t="s">
        <v>124</v>
      </c>
      <c r="D8" s="7">
        <v>11</v>
      </c>
      <c r="E8" s="12" t="s">
        <v>40</v>
      </c>
      <c r="F8" s="9">
        <v>1973</v>
      </c>
      <c r="G8" s="12">
        <v>38</v>
      </c>
      <c r="H8" s="52"/>
      <c r="I8" s="53"/>
      <c r="J8" s="53">
        <v>62052.2</v>
      </c>
      <c r="K8" s="53">
        <v>62052.2</v>
      </c>
      <c r="L8" s="53">
        <v>0</v>
      </c>
      <c r="M8" s="53" t="s">
        <v>43</v>
      </c>
      <c r="N8" s="7" t="s">
        <v>343</v>
      </c>
      <c r="O8" s="9" t="s">
        <v>306</v>
      </c>
      <c r="P8" s="9"/>
      <c r="Q8" s="9" t="s">
        <v>45</v>
      </c>
      <c r="R8" s="9"/>
      <c r="S8" s="9"/>
      <c r="T8" s="9"/>
      <c r="U8" s="7" t="s">
        <v>43</v>
      </c>
      <c r="V8" s="10"/>
    </row>
    <row r="9" spans="1:22" ht="48">
      <c r="A9" s="19">
        <f t="shared" si="0"/>
        <v>6</v>
      </c>
      <c r="B9" s="9" t="s">
        <v>36</v>
      </c>
      <c r="C9" s="91" t="s">
        <v>47</v>
      </c>
      <c r="D9" s="7">
        <v>13</v>
      </c>
      <c r="E9" s="12" t="s">
        <v>40</v>
      </c>
      <c r="F9" s="9">
        <v>1986</v>
      </c>
      <c r="G9" s="12">
        <v>51.3</v>
      </c>
      <c r="H9" s="52"/>
      <c r="I9" s="53" t="s">
        <v>126</v>
      </c>
      <c r="J9" s="53">
        <v>60906</v>
      </c>
      <c r="K9" s="53">
        <v>60906</v>
      </c>
      <c r="L9" s="53">
        <v>0</v>
      </c>
      <c r="M9" s="53">
        <v>518477.73</v>
      </c>
      <c r="N9" s="7" t="s">
        <v>344</v>
      </c>
      <c r="O9" s="9" t="s">
        <v>307</v>
      </c>
      <c r="P9" s="9"/>
      <c r="Q9" s="9" t="s">
        <v>45</v>
      </c>
      <c r="R9" s="9"/>
      <c r="S9" s="9"/>
      <c r="T9" s="9"/>
      <c r="U9" s="7" t="s">
        <v>41</v>
      </c>
      <c r="V9" s="10"/>
    </row>
    <row r="10" spans="1:22" ht="48">
      <c r="A10" s="19">
        <f t="shared" si="0"/>
        <v>7</v>
      </c>
      <c r="B10" s="9" t="s">
        <v>37</v>
      </c>
      <c r="C10" s="91" t="s">
        <v>48</v>
      </c>
      <c r="D10" s="7">
        <v>14</v>
      </c>
      <c r="E10" s="12" t="s">
        <v>40</v>
      </c>
      <c r="F10" s="9">
        <v>1986</v>
      </c>
      <c r="G10" s="12">
        <v>44.7</v>
      </c>
      <c r="H10" s="52"/>
      <c r="I10" s="53" t="s">
        <v>125</v>
      </c>
      <c r="J10" s="53">
        <f>89700/2</f>
        <v>44850</v>
      </c>
      <c r="K10" s="53">
        <f>89700/2</f>
        <v>44850</v>
      </c>
      <c r="L10" s="53">
        <v>0</v>
      </c>
      <c r="M10" s="53">
        <v>451772.99</v>
      </c>
      <c r="N10" s="7" t="s">
        <v>103</v>
      </c>
      <c r="O10" s="9" t="s">
        <v>308</v>
      </c>
      <c r="P10" s="9"/>
      <c r="Q10" s="9" t="s">
        <v>45</v>
      </c>
      <c r="R10" s="9"/>
      <c r="S10" s="9"/>
      <c r="T10" s="9"/>
      <c r="U10" s="7" t="s">
        <v>41</v>
      </c>
      <c r="V10" s="10"/>
    </row>
    <row r="11" spans="1:22" ht="48">
      <c r="A11" s="19">
        <f t="shared" si="0"/>
        <v>8</v>
      </c>
      <c r="B11" s="9" t="s">
        <v>36</v>
      </c>
      <c r="C11" s="91" t="s">
        <v>49</v>
      </c>
      <c r="D11" s="7">
        <v>20</v>
      </c>
      <c r="E11" s="12" t="s">
        <v>40</v>
      </c>
      <c r="F11" s="9">
        <v>1986</v>
      </c>
      <c r="G11" s="12">
        <v>31.1</v>
      </c>
      <c r="H11" s="52"/>
      <c r="I11" s="53" t="s">
        <v>127</v>
      </c>
      <c r="J11" s="53">
        <v>36600</v>
      </c>
      <c r="K11" s="53">
        <v>36600</v>
      </c>
      <c r="L11" s="53">
        <v>0</v>
      </c>
      <c r="M11" s="53">
        <v>314320.81</v>
      </c>
      <c r="N11" s="7" t="s">
        <v>101</v>
      </c>
      <c r="O11" s="9" t="s">
        <v>309</v>
      </c>
      <c r="P11" s="9"/>
      <c r="Q11" s="9" t="s">
        <v>45</v>
      </c>
      <c r="R11" s="9"/>
      <c r="S11" s="9"/>
      <c r="T11" s="9"/>
      <c r="U11" s="7" t="s">
        <v>41</v>
      </c>
      <c r="V11" s="10"/>
    </row>
    <row r="12" spans="1:22" s="2" customFormat="1" ht="108">
      <c r="A12" s="19">
        <f t="shared" si="0"/>
        <v>9</v>
      </c>
      <c r="B12" s="9" t="s">
        <v>36</v>
      </c>
      <c r="C12" s="91" t="s">
        <v>113</v>
      </c>
      <c r="D12" s="7">
        <v>21</v>
      </c>
      <c r="E12" s="7" t="s">
        <v>40</v>
      </c>
      <c r="F12" s="9">
        <v>1980</v>
      </c>
      <c r="G12" s="7">
        <v>98</v>
      </c>
      <c r="H12" s="31"/>
      <c r="I12" s="53"/>
      <c r="J12" s="53">
        <v>109703</v>
      </c>
      <c r="K12" s="53">
        <v>109703</v>
      </c>
      <c r="L12" s="53">
        <v>0</v>
      </c>
      <c r="M12" s="53" t="s">
        <v>43</v>
      </c>
      <c r="N12" s="7" t="s">
        <v>114</v>
      </c>
      <c r="O12" s="9" t="s">
        <v>310</v>
      </c>
      <c r="P12" s="9"/>
      <c r="Q12" s="9" t="s">
        <v>137</v>
      </c>
      <c r="R12" s="9"/>
      <c r="S12" s="9"/>
      <c r="T12" s="9"/>
      <c r="U12" s="7" t="s">
        <v>43</v>
      </c>
      <c r="V12" s="10"/>
    </row>
    <row r="13" spans="1:22" s="2" customFormat="1" ht="120">
      <c r="A13" s="19">
        <f t="shared" si="0"/>
        <v>10</v>
      </c>
      <c r="B13" s="9" t="s">
        <v>36</v>
      </c>
      <c r="C13" s="91" t="s">
        <v>115</v>
      </c>
      <c r="D13" s="7">
        <v>26</v>
      </c>
      <c r="E13" s="7" t="s">
        <v>40</v>
      </c>
      <c r="F13" s="9">
        <v>1972</v>
      </c>
      <c r="G13" s="7">
        <v>31.7</v>
      </c>
      <c r="H13" s="31"/>
      <c r="I13" s="53"/>
      <c r="J13" s="53">
        <v>36472</v>
      </c>
      <c r="K13" s="53">
        <v>36472</v>
      </c>
      <c r="L13" s="53">
        <v>0</v>
      </c>
      <c r="M13" s="53" t="s">
        <v>43</v>
      </c>
      <c r="N13" s="7" t="s">
        <v>116</v>
      </c>
      <c r="O13" s="9" t="s">
        <v>311</v>
      </c>
      <c r="P13" s="9"/>
      <c r="Q13" s="9" t="s">
        <v>136</v>
      </c>
      <c r="R13" s="9"/>
      <c r="S13" s="9"/>
      <c r="T13" s="9"/>
      <c r="U13" s="7" t="s">
        <v>43</v>
      </c>
      <c r="V13" s="10"/>
    </row>
    <row r="14" spans="1:22" ht="48">
      <c r="A14" s="19">
        <f t="shared" si="0"/>
        <v>11</v>
      </c>
      <c r="B14" s="9" t="s">
        <v>37</v>
      </c>
      <c r="C14" s="91" t="s">
        <v>50</v>
      </c>
      <c r="D14" s="7">
        <v>27</v>
      </c>
      <c r="E14" s="12" t="s">
        <v>40</v>
      </c>
      <c r="F14" s="9">
        <v>1987</v>
      </c>
      <c r="G14" s="12">
        <v>0</v>
      </c>
      <c r="H14" s="52"/>
      <c r="I14" s="53"/>
      <c r="J14" s="53">
        <v>113919</v>
      </c>
      <c r="K14" s="53">
        <v>113919</v>
      </c>
      <c r="L14" s="53">
        <v>0</v>
      </c>
      <c r="M14" s="53" t="s">
        <v>43</v>
      </c>
      <c r="N14" s="7" t="s">
        <v>109</v>
      </c>
      <c r="O14" s="9" t="s">
        <v>312</v>
      </c>
      <c r="P14" s="9"/>
      <c r="Q14" s="9" t="s">
        <v>45</v>
      </c>
      <c r="R14" s="9"/>
      <c r="S14" s="9"/>
      <c r="T14" s="9"/>
      <c r="U14" s="7" t="s">
        <v>43</v>
      </c>
      <c r="V14" s="10"/>
    </row>
    <row r="15" spans="1:22" s="2" customFormat="1" ht="48">
      <c r="A15" s="19">
        <f t="shared" si="0"/>
        <v>12</v>
      </c>
      <c r="B15" s="9" t="s">
        <v>37</v>
      </c>
      <c r="C15" s="91" t="s">
        <v>51</v>
      </c>
      <c r="D15" s="7">
        <v>29</v>
      </c>
      <c r="E15" s="12" t="s">
        <v>40</v>
      </c>
      <c r="F15" s="9">
        <v>1980</v>
      </c>
      <c r="G15" s="12">
        <v>49</v>
      </c>
      <c r="H15" s="52"/>
      <c r="I15" s="53"/>
      <c r="J15" s="53">
        <v>69444.87</v>
      </c>
      <c r="K15" s="53">
        <v>69444.87</v>
      </c>
      <c r="L15" s="53">
        <v>0</v>
      </c>
      <c r="M15" s="53" t="s">
        <v>43</v>
      </c>
      <c r="N15" s="7" t="s">
        <v>98</v>
      </c>
      <c r="O15" s="9" t="s">
        <v>313</v>
      </c>
      <c r="P15" s="9"/>
      <c r="Q15" s="9" t="s">
        <v>45</v>
      </c>
      <c r="R15" s="9"/>
      <c r="S15" s="9"/>
      <c r="T15" s="9"/>
      <c r="U15" s="7" t="s">
        <v>43</v>
      </c>
      <c r="V15" s="10"/>
    </row>
    <row r="16" spans="1:22" ht="48">
      <c r="A16" s="19">
        <f t="shared" si="0"/>
        <v>13</v>
      </c>
      <c r="B16" s="9" t="s">
        <v>37</v>
      </c>
      <c r="C16" s="91" t="s">
        <v>52</v>
      </c>
      <c r="D16" s="7">
        <v>30</v>
      </c>
      <c r="E16" s="12" t="s">
        <v>40</v>
      </c>
      <c r="F16" s="9">
        <v>1980</v>
      </c>
      <c r="G16" s="12">
        <v>0</v>
      </c>
      <c r="H16" s="52"/>
      <c r="I16" s="53"/>
      <c r="J16" s="53">
        <v>69444.87</v>
      </c>
      <c r="K16" s="53">
        <v>69444.87</v>
      </c>
      <c r="L16" s="53">
        <v>0</v>
      </c>
      <c r="M16" s="53" t="s">
        <v>43</v>
      </c>
      <c r="N16" s="7" t="s">
        <v>99</v>
      </c>
      <c r="O16" s="9" t="s">
        <v>314</v>
      </c>
      <c r="P16" s="9"/>
      <c r="Q16" s="9" t="s">
        <v>45</v>
      </c>
      <c r="R16" s="9"/>
      <c r="S16" s="9"/>
      <c r="T16" s="9"/>
      <c r="U16" s="7" t="s">
        <v>43</v>
      </c>
      <c r="V16" s="10"/>
    </row>
    <row r="17" spans="1:22" ht="48">
      <c r="A17" s="19">
        <f t="shared" si="0"/>
        <v>14</v>
      </c>
      <c r="B17" s="9" t="s">
        <v>37</v>
      </c>
      <c r="C17" s="91" t="s">
        <v>53</v>
      </c>
      <c r="D17" s="7">
        <v>30</v>
      </c>
      <c r="E17" s="12" t="s">
        <v>40</v>
      </c>
      <c r="F17" s="9">
        <v>1980</v>
      </c>
      <c r="G17" s="12">
        <v>0</v>
      </c>
      <c r="H17" s="52"/>
      <c r="I17" s="53"/>
      <c r="J17" s="53">
        <v>69444.87</v>
      </c>
      <c r="K17" s="53">
        <v>69444.87</v>
      </c>
      <c r="L17" s="53">
        <v>0</v>
      </c>
      <c r="M17" s="53" t="s">
        <v>43</v>
      </c>
      <c r="N17" s="7" t="s">
        <v>106</v>
      </c>
      <c r="O17" s="9" t="s">
        <v>315</v>
      </c>
      <c r="P17" s="9"/>
      <c r="Q17" s="9" t="s">
        <v>45</v>
      </c>
      <c r="R17" s="9"/>
      <c r="S17" s="9"/>
      <c r="T17" s="9"/>
      <c r="U17" s="7" t="s">
        <v>43</v>
      </c>
      <c r="V17" s="10"/>
    </row>
    <row r="18" spans="1:22" ht="48">
      <c r="A18" s="19">
        <f t="shared" si="0"/>
        <v>15</v>
      </c>
      <c r="B18" s="9" t="s">
        <v>37</v>
      </c>
      <c r="C18" s="91" t="s">
        <v>54</v>
      </c>
      <c r="D18" s="7">
        <v>31</v>
      </c>
      <c r="E18" s="12" t="s">
        <v>270</v>
      </c>
      <c r="F18" s="9">
        <v>1992</v>
      </c>
      <c r="G18" s="12">
        <v>50</v>
      </c>
      <c r="H18" s="52"/>
      <c r="I18" s="53" t="s">
        <v>269</v>
      </c>
      <c r="J18" s="53">
        <v>150911.56</v>
      </c>
      <c r="K18" s="53">
        <v>150911.56</v>
      </c>
      <c r="L18" s="53">
        <v>0</v>
      </c>
      <c r="M18" s="53">
        <v>519838</v>
      </c>
      <c r="N18" s="7" t="s">
        <v>108</v>
      </c>
      <c r="O18" s="9" t="s">
        <v>316</v>
      </c>
      <c r="P18" s="9"/>
      <c r="Q18" s="9" t="s">
        <v>45</v>
      </c>
      <c r="R18" s="9"/>
      <c r="S18" s="9"/>
      <c r="T18" s="9"/>
      <c r="U18" s="7" t="s">
        <v>41</v>
      </c>
      <c r="V18" s="10"/>
    </row>
    <row r="19" spans="1:22" ht="48">
      <c r="A19" s="19">
        <f t="shared" si="0"/>
        <v>16</v>
      </c>
      <c r="B19" s="9" t="s">
        <v>37</v>
      </c>
      <c r="C19" s="91" t="s">
        <v>55</v>
      </c>
      <c r="D19" s="7">
        <v>32</v>
      </c>
      <c r="E19" s="12" t="s">
        <v>40</v>
      </c>
      <c r="F19" s="9">
        <v>1988</v>
      </c>
      <c r="G19" s="12">
        <v>47.1</v>
      </c>
      <c r="H19" s="52"/>
      <c r="I19" s="53" t="s">
        <v>128</v>
      </c>
      <c r="J19" s="53">
        <f>191530/2</f>
        <v>95765</v>
      </c>
      <c r="K19" s="53">
        <f>191530/2</f>
        <v>95765</v>
      </c>
      <c r="L19" s="53">
        <v>0</v>
      </c>
      <c r="M19" s="53">
        <v>476029.26</v>
      </c>
      <c r="N19" s="7" t="s">
        <v>110</v>
      </c>
      <c r="O19" s="9" t="s">
        <v>317</v>
      </c>
      <c r="P19" s="9"/>
      <c r="Q19" s="9" t="s">
        <v>45</v>
      </c>
      <c r="R19" s="9"/>
      <c r="S19" s="9"/>
      <c r="T19" s="9"/>
      <c r="U19" s="7" t="s">
        <v>41</v>
      </c>
      <c r="V19" s="10"/>
    </row>
    <row r="20" spans="1:22" ht="48">
      <c r="A20" s="19">
        <f t="shared" si="0"/>
        <v>17</v>
      </c>
      <c r="B20" s="9" t="s">
        <v>37</v>
      </c>
      <c r="C20" s="91" t="s">
        <v>56</v>
      </c>
      <c r="D20" s="7">
        <v>33</v>
      </c>
      <c r="E20" s="12" t="s">
        <v>40</v>
      </c>
      <c r="F20" s="9">
        <v>1980</v>
      </c>
      <c r="G20" s="12">
        <v>52.1</v>
      </c>
      <c r="H20" s="52"/>
      <c r="I20" s="53" t="s">
        <v>129</v>
      </c>
      <c r="J20" s="53">
        <f>109362/2</f>
        <v>54681</v>
      </c>
      <c r="K20" s="53">
        <f>109362/2</f>
        <v>54681</v>
      </c>
      <c r="L20" s="53">
        <v>0</v>
      </c>
      <c r="M20" s="53">
        <v>526563.15</v>
      </c>
      <c r="N20" s="7" t="s">
        <v>107</v>
      </c>
      <c r="O20" s="9" t="s">
        <v>318</v>
      </c>
      <c r="P20" s="9"/>
      <c r="Q20" s="9" t="s">
        <v>45</v>
      </c>
      <c r="R20" s="9"/>
      <c r="S20" s="9"/>
      <c r="T20" s="9"/>
      <c r="U20" s="7" t="s">
        <v>41</v>
      </c>
      <c r="V20" s="10"/>
    </row>
    <row r="21" spans="1:22" ht="48">
      <c r="A21" s="19">
        <f t="shared" si="0"/>
        <v>18</v>
      </c>
      <c r="B21" s="9" t="s">
        <v>36</v>
      </c>
      <c r="C21" s="91" t="s">
        <v>57</v>
      </c>
      <c r="D21" s="7">
        <v>36</v>
      </c>
      <c r="E21" s="12" t="s">
        <v>40</v>
      </c>
      <c r="F21" s="9">
        <v>1970</v>
      </c>
      <c r="G21" s="7">
        <v>0</v>
      </c>
      <c r="H21" s="31"/>
      <c r="I21" s="53"/>
      <c r="J21" s="53">
        <v>25116</v>
      </c>
      <c r="K21" s="53">
        <v>25116</v>
      </c>
      <c r="L21" s="53">
        <v>0</v>
      </c>
      <c r="M21" s="53" t="s">
        <v>43</v>
      </c>
      <c r="N21" s="13" t="s">
        <v>130</v>
      </c>
      <c r="O21" s="14" t="s">
        <v>133</v>
      </c>
      <c r="P21" s="14"/>
      <c r="Q21" s="9" t="s">
        <v>45</v>
      </c>
      <c r="R21" s="9"/>
      <c r="S21" s="9"/>
      <c r="T21" s="9"/>
      <c r="U21" s="7" t="s">
        <v>43</v>
      </c>
      <c r="V21" s="10"/>
    </row>
    <row r="22" spans="1:22" ht="48">
      <c r="A22" s="19">
        <f t="shared" si="0"/>
        <v>19</v>
      </c>
      <c r="B22" s="9" t="s">
        <v>36</v>
      </c>
      <c r="C22" s="91" t="s">
        <v>58</v>
      </c>
      <c r="D22" s="7">
        <v>39</v>
      </c>
      <c r="E22" s="7" t="s">
        <v>40</v>
      </c>
      <c r="F22" s="9">
        <v>1972</v>
      </c>
      <c r="G22" s="7">
        <v>38</v>
      </c>
      <c r="H22" s="31"/>
      <c r="I22" s="53"/>
      <c r="J22" s="53">
        <v>56526.43</v>
      </c>
      <c r="K22" s="53">
        <v>56526.43</v>
      </c>
      <c r="L22" s="53">
        <v>0</v>
      </c>
      <c r="M22" s="53" t="s">
        <v>43</v>
      </c>
      <c r="N22" s="7" t="s">
        <v>105</v>
      </c>
      <c r="O22" s="9" t="s">
        <v>319</v>
      </c>
      <c r="P22" s="9"/>
      <c r="Q22" s="9" t="s">
        <v>45</v>
      </c>
      <c r="R22" s="9"/>
      <c r="S22" s="9"/>
      <c r="T22" s="9"/>
      <c r="U22" s="7" t="s">
        <v>43</v>
      </c>
      <c r="V22" s="10"/>
    </row>
    <row r="23" spans="1:22" ht="48">
      <c r="A23" s="19">
        <f t="shared" si="0"/>
        <v>20</v>
      </c>
      <c r="B23" s="9" t="s">
        <v>36</v>
      </c>
      <c r="C23" s="91" t="s">
        <v>59</v>
      </c>
      <c r="D23" s="7">
        <v>40</v>
      </c>
      <c r="E23" s="7"/>
      <c r="F23" s="9">
        <v>1987</v>
      </c>
      <c r="G23" s="7">
        <v>98</v>
      </c>
      <c r="H23" s="31"/>
      <c r="I23" s="53"/>
      <c r="J23" s="53">
        <v>233864.15</v>
      </c>
      <c r="K23" s="53">
        <v>233864.15</v>
      </c>
      <c r="L23" s="53">
        <v>0</v>
      </c>
      <c r="M23" s="53" t="s">
        <v>43</v>
      </c>
      <c r="N23" s="7" t="s">
        <v>104</v>
      </c>
      <c r="O23" s="9" t="s">
        <v>320</v>
      </c>
      <c r="P23" s="9"/>
      <c r="Q23" s="9" t="s">
        <v>45</v>
      </c>
      <c r="R23" s="9"/>
      <c r="S23" s="9"/>
      <c r="T23" s="9"/>
      <c r="U23" s="7" t="s">
        <v>43</v>
      </c>
      <c r="V23" s="10"/>
    </row>
    <row r="24" spans="1:22" ht="48">
      <c r="A24" s="19">
        <f t="shared" si="0"/>
        <v>21</v>
      </c>
      <c r="B24" s="9" t="s">
        <v>37</v>
      </c>
      <c r="C24" s="91" t="s">
        <v>60</v>
      </c>
      <c r="D24" s="7">
        <v>57</v>
      </c>
      <c r="E24" s="7" t="s">
        <v>39</v>
      </c>
      <c r="F24" s="9" t="s">
        <v>44</v>
      </c>
      <c r="G24" s="7">
        <v>59.9</v>
      </c>
      <c r="H24" s="31"/>
      <c r="I24" s="53" t="s">
        <v>97</v>
      </c>
      <c r="J24" s="53">
        <v>120000</v>
      </c>
      <c r="K24" s="53">
        <v>120000</v>
      </c>
      <c r="L24" s="53">
        <v>0</v>
      </c>
      <c r="M24" s="53">
        <v>683698.86</v>
      </c>
      <c r="N24" s="7" t="s">
        <v>102</v>
      </c>
      <c r="O24" s="9" t="s">
        <v>321</v>
      </c>
      <c r="P24" s="9"/>
      <c r="Q24" s="9" t="s">
        <v>61</v>
      </c>
      <c r="R24" s="9"/>
      <c r="S24" s="9" t="s">
        <v>271</v>
      </c>
      <c r="T24" s="9"/>
      <c r="U24" s="7" t="s">
        <v>41</v>
      </c>
      <c r="V24" s="10"/>
    </row>
    <row r="25" spans="1:22" ht="48">
      <c r="A25" s="19">
        <f t="shared" si="0"/>
        <v>22</v>
      </c>
      <c r="B25" s="9" t="s">
        <v>36</v>
      </c>
      <c r="C25" s="91" t="s">
        <v>62</v>
      </c>
      <c r="D25" s="7">
        <v>58</v>
      </c>
      <c r="E25" s="7" t="s">
        <v>38</v>
      </c>
      <c r="F25" s="9" t="s">
        <v>44</v>
      </c>
      <c r="G25" s="7">
        <v>39.1</v>
      </c>
      <c r="H25" s="31"/>
      <c r="I25" s="53" t="s">
        <v>96</v>
      </c>
      <c r="J25" s="53">
        <v>44000</v>
      </c>
      <c r="K25" s="53">
        <v>44000</v>
      </c>
      <c r="L25" s="53">
        <v>0</v>
      </c>
      <c r="M25" s="53">
        <v>395175.04</v>
      </c>
      <c r="N25" s="7" t="s">
        <v>134</v>
      </c>
      <c r="O25" s="9" t="s">
        <v>322</v>
      </c>
      <c r="P25" s="9"/>
      <c r="Q25" s="9" t="s">
        <v>61</v>
      </c>
      <c r="R25" s="9"/>
      <c r="S25" s="9" t="s">
        <v>272</v>
      </c>
      <c r="T25" s="9"/>
      <c r="U25" s="7" t="s">
        <v>41</v>
      </c>
      <c r="V25" s="10"/>
    </row>
    <row r="26" spans="1:23" s="27" customFormat="1" ht="108">
      <c r="A26" s="94">
        <f t="shared" si="0"/>
        <v>23</v>
      </c>
      <c r="B26" s="95" t="s">
        <v>37</v>
      </c>
      <c r="C26" s="93" t="s">
        <v>63</v>
      </c>
      <c r="D26" s="96">
        <v>59</v>
      </c>
      <c r="E26" s="96" t="s">
        <v>38</v>
      </c>
      <c r="F26" s="95" t="s">
        <v>44</v>
      </c>
      <c r="G26" s="96">
        <v>102</v>
      </c>
      <c r="H26" s="97"/>
      <c r="I26" s="98"/>
      <c r="J26" s="98">
        <v>0</v>
      </c>
      <c r="K26" s="98">
        <v>0</v>
      </c>
      <c r="L26" s="98">
        <v>0</v>
      </c>
      <c r="M26" s="98" t="s">
        <v>43</v>
      </c>
      <c r="N26" s="96" t="s">
        <v>130</v>
      </c>
      <c r="O26" s="95"/>
      <c r="P26" s="95"/>
      <c r="Q26" s="95" t="s">
        <v>64</v>
      </c>
      <c r="R26" s="95"/>
      <c r="S26" s="95"/>
      <c r="T26" s="95"/>
      <c r="U26" s="96" t="s">
        <v>43</v>
      </c>
      <c r="V26" s="95" t="s">
        <v>135</v>
      </c>
      <c r="W26" s="99"/>
    </row>
    <row r="27" spans="3:7" ht="15">
      <c r="C27" s="92"/>
      <c r="G27" s="3">
        <f>SUM(G4:G26)</f>
        <v>983</v>
      </c>
    </row>
  </sheetData>
  <sheetProtection/>
  <mergeCells count="16">
    <mergeCell ref="C1:V1"/>
    <mergeCell ref="B2:B3"/>
    <mergeCell ref="C2:C3"/>
    <mergeCell ref="A2:A3"/>
    <mergeCell ref="N2:N3"/>
    <mergeCell ref="U2:U3"/>
    <mergeCell ref="D2:D3"/>
    <mergeCell ref="E2:H2"/>
    <mergeCell ref="V2:V3"/>
    <mergeCell ref="O2:O3"/>
    <mergeCell ref="S2:T2"/>
    <mergeCell ref="I2:I3"/>
    <mergeCell ref="J2:L2"/>
    <mergeCell ref="M2:M3"/>
    <mergeCell ref="P2:P3"/>
    <mergeCell ref="Q2:R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zoomScalePageLayoutView="0" workbookViewId="0" topLeftCell="A1">
      <pane xSplit="10" ySplit="4" topLeftCell="K5" activePane="bottomRight" state="frozen"/>
      <selection pane="topLeft" activeCell="A1" sqref="A1"/>
      <selection pane="topRight" activeCell="J1" sqref="J1"/>
      <selection pane="bottomLeft" activeCell="A4" sqref="A4"/>
      <selection pane="bottomRight" activeCell="B1" sqref="B1"/>
    </sheetView>
  </sheetViews>
  <sheetFormatPr defaultColWidth="9.140625" defaultRowHeight="15"/>
  <cols>
    <col min="1" max="1" width="5.00390625" style="3" customWidth="1"/>
    <col min="2" max="2" width="17.421875" style="3" customWidth="1"/>
    <col min="3" max="3" width="18.00390625" style="71" customWidth="1"/>
    <col min="4" max="4" width="9.140625" style="3" customWidth="1"/>
    <col min="5" max="5" width="14.57421875" style="3" customWidth="1"/>
    <col min="6" max="8" width="9.140625" style="3" customWidth="1"/>
    <col min="9" max="9" width="15.140625" style="3" customWidth="1"/>
    <col min="10" max="10" width="11.421875" style="3" customWidth="1"/>
    <col min="11" max="11" width="15.57421875" style="3" customWidth="1"/>
    <col min="12" max="12" width="13.00390625" style="3" customWidth="1"/>
    <col min="13" max="13" width="12.57421875" style="3" customWidth="1"/>
    <col min="14" max="14" width="14.7109375" style="3" customWidth="1"/>
    <col min="15" max="16" width="16.28125" style="3" customWidth="1"/>
    <col min="17" max="17" width="14.00390625" style="3" customWidth="1"/>
    <col min="18" max="18" width="14.00390625" style="60" customWidth="1"/>
    <col min="19" max="19" width="16.421875" style="3" customWidth="1"/>
    <col min="20" max="20" width="16.140625" style="3" customWidth="1"/>
    <col min="21" max="21" width="14.8515625" style="3" customWidth="1"/>
    <col min="22" max="22" width="13.140625" style="3" customWidth="1"/>
  </cols>
  <sheetData>
    <row r="1" spans="1:22" s="2" customFormat="1" ht="25.5" customHeight="1">
      <c r="A1" s="136"/>
      <c r="B1" s="137" t="s">
        <v>345</v>
      </c>
      <c r="C1" s="138" t="s">
        <v>347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6"/>
      <c r="U1" s="136"/>
      <c r="V1" s="136"/>
    </row>
    <row r="2" spans="1:22" s="2" customFormat="1" ht="86.25" customHeight="1">
      <c r="A2" s="100" t="s">
        <v>0</v>
      </c>
      <c r="B2" s="100" t="s">
        <v>20</v>
      </c>
      <c r="C2" s="106" t="s">
        <v>21</v>
      </c>
      <c r="D2" s="100" t="s">
        <v>22</v>
      </c>
      <c r="E2" s="101" t="s">
        <v>23</v>
      </c>
      <c r="F2" s="108"/>
      <c r="G2" s="108"/>
      <c r="H2" s="109"/>
      <c r="I2" s="100" t="s">
        <v>24</v>
      </c>
      <c r="J2" s="100" t="s">
        <v>25</v>
      </c>
      <c r="K2" s="100"/>
      <c r="L2" s="100"/>
      <c r="M2" s="100" t="s">
        <v>26</v>
      </c>
      <c r="N2" s="100" t="s">
        <v>228</v>
      </c>
      <c r="O2" s="100" t="s">
        <v>229</v>
      </c>
      <c r="P2" s="103" t="s">
        <v>230</v>
      </c>
      <c r="Q2" s="104" t="s">
        <v>231</v>
      </c>
      <c r="R2" s="105"/>
      <c r="S2" s="101" t="s">
        <v>27</v>
      </c>
      <c r="T2" s="102"/>
      <c r="U2" s="100" t="s">
        <v>34</v>
      </c>
      <c r="V2" s="100" t="s">
        <v>35</v>
      </c>
    </row>
    <row r="3" spans="1:22" s="2" customFormat="1" ht="45">
      <c r="A3" s="100"/>
      <c r="B3" s="100"/>
      <c r="C3" s="107"/>
      <c r="D3" s="100"/>
      <c r="E3" s="1" t="s">
        <v>28</v>
      </c>
      <c r="F3" s="1" t="s">
        <v>7</v>
      </c>
      <c r="G3" s="1" t="s">
        <v>8</v>
      </c>
      <c r="H3" s="1" t="s">
        <v>232</v>
      </c>
      <c r="I3" s="100"/>
      <c r="J3" s="1" t="s">
        <v>29</v>
      </c>
      <c r="K3" s="1" t="s">
        <v>30</v>
      </c>
      <c r="L3" s="1" t="s">
        <v>31</v>
      </c>
      <c r="M3" s="100"/>
      <c r="N3" s="100"/>
      <c r="O3" s="100"/>
      <c r="P3" s="103"/>
      <c r="Q3" s="29" t="s">
        <v>32</v>
      </c>
      <c r="R3" s="29" t="s">
        <v>33</v>
      </c>
      <c r="S3" s="30" t="s">
        <v>32</v>
      </c>
      <c r="T3" s="30" t="s">
        <v>33</v>
      </c>
      <c r="U3" s="100"/>
      <c r="V3" s="100"/>
    </row>
    <row r="4" spans="1:22" s="2" customFormat="1" ht="83.25" customHeight="1">
      <c r="A4" s="19">
        <f>ROW()-ROW($A$3)</f>
        <v>1</v>
      </c>
      <c r="B4" s="8" t="s">
        <v>42</v>
      </c>
      <c r="C4" s="73" t="s">
        <v>65</v>
      </c>
      <c r="D4" s="8">
        <v>1</v>
      </c>
      <c r="E4" s="11" t="s">
        <v>39</v>
      </c>
      <c r="F4" s="8">
        <v>1966</v>
      </c>
      <c r="G4" s="8">
        <v>443.7</v>
      </c>
      <c r="H4" s="8"/>
      <c r="I4" s="11" t="s">
        <v>197</v>
      </c>
      <c r="J4" s="20">
        <v>686490.88</v>
      </c>
      <c r="K4" s="20">
        <v>686490.88</v>
      </c>
      <c r="L4" s="20">
        <v>0</v>
      </c>
      <c r="M4" s="11">
        <v>7694778.51</v>
      </c>
      <c r="N4" s="8" t="s">
        <v>268</v>
      </c>
      <c r="O4" s="11" t="s">
        <v>323</v>
      </c>
      <c r="P4" s="54"/>
      <c r="Q4" s="9" t="s">
        <v>45</v>
      </c>
      <c r="R4" s="9"/>
      <c r="S4" s="8" t="s">
        <v>273</v>
      </c>
      <c r="T4" s="11"/>
      <c r="U4" s="11" t="s">
        <v>41</v>
      </c>
      <c r="V4" s="11"/>
    </row>
    <row r="5" spans="1:22" s="2" customFormat="1" ht="97.5" customHeight="1">
      <c r="A5" s="19">
        <f aca="true" t="shared" si="0" ref="A5:A21">ROW()-ROW($A$3)</f>
        <v>2</v>
      </c>
      <c r="B5" s="8" t="s">
        <v>67</v>
      </c>
      <c r="C5" s="73" t="s">
        <v>68</v>
      </c>
      <c r="D5" s="8">
        <v>6</v>
      </c>
      <c r="E5" s="11" t="s">
        <v>39</v>
      </c>
      <c r="F5" s="8">
        <v>1958</v>
      </c>
      <c r="G5" s="8">
        <v>49.2</v>
      </c>
      <c r="H5" s="8"/>
      <c r="I5" s="11" t="s">
        <v>275</v>
      </c>
      <c r="J5" s="20">
        <v>0</v>
      </c>
      <c r="K5" s="20">
        <v>0</v>
      </c>
      <c r="L5" s="20">
        <v>0</v>
      </c>
      <c r="M5" s="11">
        <v>537024.4</v>
      </c>
      <c r="N5" s="8" t="s">
        <v>138</v>
      </c>
      <c r="O5" s="11" t="s">
        <v>139</v>
      </c>
      <c r="P5" s="54"/>
      <c r="Q5" s="9" t="s">
        <v>45</v>
      </c>
      <c r="R5" s="9"/>
      <c r="S5" s="11" t="s">
        <v>274</v>
      </c>
      <c r="T5" s="11"/>
      <c r="U5" s="11" t="s">
        <v>41</v>
      </c>
      <c r="V5" s="11"/>
    </row>
    <row r="6" spans="1:22" s="2" customFormat="1" ht="104.25" customHeight="1">
      <c r="A6" s="19">
        <f t="shared" si="0"/>
        <v>3</v>
      </c>
      <c r="B6" s="8" t="s">
        <v>67</v>
      </c>
      <c r="C6" s="73" t="s">
        <v>69</v>
      </c>
      <c r="D6" s="8">
        <v>7</v>
      </c>
      <c r="E6" s="11" t="s">
        <v>39</v>
      </c>
      <c r="F6" s="8">
        <v>1958</v>
      </c>
      <c r="G6" s="8">
        <v>66.7</v>
      </c>
      <c r="H6" s="8"/>
      <c r="I6" s="11" t="s">
        <v>276</v>
      </c>
      <c r="J6" s="20">
        <v>0</v>
      </c>
      <c r="K6" s="20">
        <v>0</v>
      </c>
      <c r="L6" s="20">
        <v>0</v>
      </c>
      <c r="M6" s="11">
        <v>728039.17</v>
      </c>
      <c r="N6" s="8" t="s">
        <v>131</v>
      </c>
      <c r="O6" s="11" t="s">
        <v>227</v>
      </c>
      <c r="P6" s="54"/>
      <c r="Q6" s="9" t="s">
        <v>45</v>
      </c>
      <c r="R6" s="9"/>
      <c r="S6" s="11" t="s">
        <v>277</v>
      </c>
      <c r="T6" s="11"/>
      <c r="U6" s="11" t="s">
        <v>41</v>
      </c>
      <c r="V6" s="11"/>
    </row>
    <row r="7" spans="1:22" s="2" customFormat="1" ht="99.75" customHeight="1">
      <c r="A7" s="19">
        <f t="shared" si="0"/>
        <v>4</v>
      </c>
      <c r="B7" s="8" t="s">
        <v>67</v>
      </c>
      <c r="C7" s="73" t="s">
        <v>70</v>
      </c>
      <c r="D7" s="8">
        <v>8</v>
      </c>
      <c r="E7" s="11" t="s">
        <v>39</v>
      </c>
      <c r="F7" s="8">
        <v>1958</v>
      </c>
      <c r="G7" s="8">
        <v>28.7</v>
      </c>
      <c r="H7" s="8"/>
      <c r="I7" s="11" t="s">
        <v>278</v>
      </c>
      <c r="J7" s="20">
        <v>0</v>
      </c>
      <c r="K7" s="20">
        <v>0</v>
      </c>
      <c r="L7" s="20">
        <v>0</v>
      </c>
      <c r="M7" s="11">
        <v>313264.23</v>
      </c>
      <c r="N7" s="8" t="s">
        <v>223</v>
      </c>
      <c r="O7" s="11" t="s">
        <v>186</v>
      </c>
      <c r="P7" s="54"/>
      <c r="Q7" s="9" t="s">
        <v>45</v>
      </c>
      <c r="R7" s="9"/>
      <c r="S7" s="11" t="s">
        <v>279</v>
      </c>
      <c r="T7" s="11"/>
      <c r="U7" s="11" t="s">
        <v>41</v>
      </c>
      <c r="V7" s="11"/>
    </row>
    <row r="8" spans="1:22" ht="73.5" customHeight="1">
      <c r="A8" s="19">
        <f t="shared" si="0"/>
        <v>5</v>
      </c>
      <c r="B8" s="8" t="s">
        <v>67</v>
      </c>
      <c r="C8" s="73" t="s">
        <v>71</v>
      </c>
      <c r="D8" s="11">
        <v>9</v>
      </c>
      <c r="E8" s="8" t="s">
        <v>39</v>
      </c>
      <c r="F8" s="8">
        <v>1958</v>
      </c>
      <c r="G8" s="11">
        <v>16.3</v>
      </c>
      <c r="H8" s="11"/>
      <c r="I8" s="8" t="s">
        <v>280</v>
      </c>
      <c r="J8" s="20">
        <v>0</v>
      </c>
      <c r="K8" s="20">
        <v>0</v>
      </c>
      <c r="L8" s="20">
        <v>0</v>
      </c>
      <c r="M8" s="8">
        <v>177916.62</v>
      </c>
      <c r="N8" s="11" t="s">
        <v>224</v>
      </c>
      <c r="O8" s="8" t="s">
        <v>185</v>
      </c>
      <c r="P8" s="55"/>
      <c r="Q8" s="9" t="s">
        <v>45</v>
      </c>
      <c r="R8" s="9"/>
      <c r="S8" s="11" t="s">
        <v>281</v>
      </c>
      <c r="T8" s="11"/>
      <c r="U8" s="11" t="s">
        <v>41</v>
      </c>
      <c r="V8" s="56"/>
    </row>
    <row r="9" spans="1:22" ht="72">
      <c r="A9" s="19">
        <f t="shared" si="0"/>
        <v>6</v>
      </c>
      <c r="B9" s="8" t="s">
        <v>67</v>
      </c>
      <c r="C9" s="73" t="s">
        <v>72</v>
      </c>
      <c r="D9" s="11">
        <v>10</v>
      </c>
      <c r="E9" s="8" t="s">
        <v>39</v>
      </c>
      <c r="F9" s="8">
        <v>1958</v>
      </c>
      <c r="G9" s="11">
        <v>49</v>
      </c>
      <c r="H9" s="11"/>
      <c r="I9" s="8" t="s">
        <v>282</v>
      </c>
      <c r="J9" s="20">
        <v>0</v>
      </c>
      <c r="K9" s="20">
        <v>0</v>
      </c>
      <c r="L9" s="20">
        <v>0</v>
      </c>
      <c r="M9" s="8">
        <v>534841.37</v>
      </c>
      <c r="N9" s="11" t="s">
        <v>226</v>
      </c>
      <c r="O9" s="8" t="s">
        <v>225</v>
      </c>
      <c r="P9" s="55"/>
      <c r="Q9" s="9" t="s">
        <v>45</v>
      </c>
      <c r="R9" s="9"/>
      <c r="S9" s="11" t="s">
        <v>283</v>
      </c>
      <c r="T9" s="11"/>
      <c r="U9" s="11" t="s">
        <v>41</v>
      </c>
      <c r="V9" s="56"/>
    </row>
    <row r="10" spans="1:22" ht="87.75" customHeight="1">
      <c r="A10" s="19">
        <f t="shared" si="0"/>
        <v>7</v>
      </c>
      <c r="B10" s="8" t="s">
        <v>67</v>
      </c>
      <c r="C10" s="22" t="s">
        <v>73</v>
      </c>
      <c r="D10" s="11">
        <v>11</v>
      </c>
      <c r="E10" s="8" t="s">
        <v>39</v>
      </c>
      <c r="F10" s="8">
        <v>1958</v>
      </c>
      <c r="G10" s="11">
        <v>861.8</v>
      </c>
      <c r="H10" s="11"/>
      <c r="I10" s="8" t="s">
        <v>284</v>
      </c>
      <c r="J10" s="20">
        <v>0</v>
      </c>
      <c r="K10" s="20">
        <v>0</v>
      </c>
      <c r="L10" s="20">
        <v>0</v>
      </c>
      <c r="M10" s="8">
        <v>9406659.03</v>
      </c>
      <c r="N10" s="11" t="s">
        <v>131</v>
      </c>
      <c r="O10" s="11" t="s">
        <v>227</v>
      </c>
      <c r="P10" s="54"/>
      <c r="Q10" s="9" t="s">
        <v>45</v>
      </c>
      <c r="R10" s="9"/>
      <c r="S10" s="11" t="s">
        <v>285</v>
      </c>
      <c r="T10" s="11"/>
      <c r="U10" s="11" t="s">
        <v>41</v>
      </c>
      <c r="V10" s="56"/>
    </row>
    <row r="11" spans="1:22" ht="72">
      <c r="A11" s="19">
        <f t="shared" si="0"/>
        <v>8</v>
      </c>
      <c r="B11" s="8" t="s">
        <v>74</v>
      </c>
      <c r="C11" s="73" t="s">
        <v>75</v>
      </c>
      <c r="D11" s="11">
        <v>12</v>
      </c>
      <c r="E11" s="8"/>
      <c r="F11" s="8">
        <v>1985</v>
      </c>
      <c r="G11" s="57"/>
      <c r="H11" s="11" t="s">
        <v>76</v>
      </c>
      <c r="I11" s="8" t="s">
        <v>286</v>
      </c>
      <c r="J11" s="20">
        <v>0</v>
      </c>
      <c r="K11" s="20">
        <v>0</v>
      </c>
      <c r="L11" s="20">
        <v>0</v>
      </c>
      <c r="M11" s="8"/>
      <c r="N11" s="11" t="s">
        <v>130</v>
      </c>
      <c r="O11" s="8"/>
      <c r="P11" s="55"/>
      <c r="Q11" s="9" t="s">
        <v>77</v>
      </c>
      <c r="R11" s="9"/>
      <c r="S11" s="11" t="s">
        <v>287</v>
      </c>
      <c r="T11" s="11"/>
      <c r="U11" s="11" t="s">
        <v>41</v>
      </c>
      <c r="V11" s="56"/>
    </row>
    <row r="12" spans="1:22" ht="72">
      <c r="A12" s="19">
        <f t="shared" si="0"/>
        <v>9</v>
      </c>
      <c r="B12" s="8" t="s">
        <v>74</v>
      </c>
      <c r="C12" s="73" t="s">
        <v>78</v>
      </c>
      <c r="D12" s="11">
        <v>13</v>
      </c>
      <c r="E12" s="8"/>
      <c r="F12" s="8">
        <v>1985</v>
      </c>
      <c r="G12" s="57"/>
      <c r="H12" s="11" t="s">
        <v>79</v>
      </c>
      <c r="I12" s="8" t="s">
        <v>288</v>
      </c>
      <c r="J12" s="20">
        <v>0</v>
      </c>
      <c r="K12" s="20">
        <v>0</v>
      </c>
      <c r="L12" s="20">
        <v>0</v>
      </c>
      <c r="M12" s="8"/>
      <c r="N12" s="11" t="s">
        <v>130</v>
      </c>
      <c r="O12" s="8"/>
      <c r="P12" s="55"/>
      <c r="Q12" s="9" t="s">
        <v>77</v>
      </c>
      <c r="R12" s="9"/>
      <c r="S12" s="11" t="s">
        <v>289</v>
      </c>
      <c r="T12" s="11"/>
      <c r="U12" s="11" t="s">
        <v>41</v>
      </c>
      <c r="V12" s="56"/>
    </row>
    <row r="13" spans="1:22" ht="72">
      <c r="A13" s="19">
        <f t="shared" si="0"/>
        <v>10</v>
      </c>
      <c r="B13" s="8" t="s">
        <v>74</v>
      </c>
      <c r="C13" s="73" t="s">
        <v>80</v>
      </c>
      <c r="D13" s="11">
        <v>14</v>
      </c>
      <c r="E13" s="8"/>
      <c r="F13" s="8">
        <v>1985</v>
      </c>
      <c r="G13" s="57"/>
      <c r="H13" s="11" t="s">
        <v>81</v>
      </c>
      <c r="I13" s="8" t="s">
        <v>290</v>
      </c>
      <c r="J13" s="20">
        <v>0</v>
      </c>
      <c r="K13" s="20">
        <v>0</v>
      </c>
      <c r="L13" s="20">
        <v>0</v>
      </c>
      <c r="M13" s="8"/>
      <c r="N13" s="11" t="s">
        <v>130</v>
      </c>
      <c r="O13" s="8"/>
      <c r="P13" s="55"/>
      <c r="Q13" s="9" t="s">
        <v>77</v>
      </c>
      <c r="R13" s="9"/>
      <c r="S13" s="11" t="s">
        <v>291</v>
      </c>
      <c r="T13" s="11"/>
      <c r="U13" s="11" t="s">
        <v>41</v>
      </c>
      <c r="V13" s="56"/>
    </row>
    <row r="14" spans="1:22" ht="72">
      <c r="A14" s="19">
        <f t="shared" si="0"/>
        <v>11</v>
      </c>
      <c r="B14" s="8" t="s">
        <v>74</v>
      </c>
      <c r="C14" s="73" t="s">
        <v>82</v>
      </c>
      <c r="D14" s="11">
        <v>15</v>
      </c>
      <c r="E14" s="8"/>
      <c r="F14" s="8">
        <v>1985</v>
      </c>
      <c r="G14" s="57"/>
      <c r="H14" s="11" t="s">
        <v>83</v>
      </c>
      <c r="I14" s="8" t="s">
        <v>292</v>
      </c>
      <c r="J14" s="20">
        <v>0</v>
      </c>
      <c r="K14" s="20">
        <v>0</v>
      </c>
      <c r="L14" s="20">
        <v>0</v>
      </c>
      <c r="M14" s="8"/>
      <c r="N14" s="11" t="s">
        <v>130</v>
      </c>
      <c r="O14" s="8"/>
      <c r="P14" s="55"/>
      <c r="Q14" s="9" t="s">
        <v>77</v>
      </c>
      <c r="R14" s="9"/>
      <c r="S14" s="11" t="s">
        <v>293</v>
      </c>
      <c r="T14" s="11"/>
      <c r="U14" s="11" t="s">
        <v>41</v>
      </c>
      <c r="V14" s="56"/>
    </row>
    <row r="15" spans="1:22" ht="72">
      <c r="A15" s="19">
        <f t="shared" si="0"/>
        <v>12</v>
      </c>
      <c r="B15" s="8" t="s">
        <v>74</v>
      </c>
      <c r="C15" s="73" t="s">
        <v>84</v>
      </c>
      <c r="D15" s="11">
        <v>16</v>
      </c>
      <c r="E15" s="8"/>
      <c r="F15" s="8">
        <v>1985</v>
      </c>
      <c r="G15" s="57"/>
      <c r="H15" s="11" t="s">
        <v>85</v>
      </c>
      <c r="I15" s="8" t="s">
        <v>294</v>
      </c>
      <c r="J15" s="20">
        <v>0</v>
      </c>
      <c r="K15" s="20">
        <v>0</v>
      </c>
      <c r="L15" s="20">
        <v>0</v>
      </c>
      <c r="M15" s="8"/>
      <c r="N15" s="11" t="s">
        <v>130</v>
      </c>
      <c r="O15" s="8"/>
      <c r="P15" s="55"/>
      <c r="Q15" s="9" t="s">
        <v>77</v>
      </c>
      <c r="R15" s="9"/>
      <c r="S15" s="11" t="s">
        <v>295</v>
      </c>
      <c r="T15" s="11"/>
      <c r="U15" s="11" t="s">
        <v>41</v>
      </c>
      <c r="V15" s="56"/>
    </row>
    <row r="16" spans="1:22" ht="72">
      <c r="A16" s="19">
        <f t="shared" si="0"/>
        <v>13</v>
      </c>
      <c r="B16" s="8" t="s">
        <v>74</v>
      </c>
      <c r="C16" s="73" t="s">
        <v>86</v>
      </c>
      <c r="D16" s="11">
        <v>17</v>
      </c>
      <c r="E16" s="8"/>
      <c r="F16" s="8">
        <v>1985</v>
      </c>
      <c r="G16" s="57"/>
      <c r="H16" s="11" t="s">
        <v>87</v>
      </c>
      <c r="I16" s="8" t="s">
        <v>296</v>
      </c>
      <c r="J16" s="20">
        <v>0</v>
      </c>
      <c r="K16" s="20">
        <v>0</v>
      </c>
      <c r="L16" s="20">
        <v>0</v>
      </c>
      <c r="M16" s="8"/>
      <c r="N16" s="11" t="s">
        <v>130</v>
      </c>
      <c r="O16" s="8"/>
      <c r="P16" s="55"/>
      <c r="Q16" s="9" t="s">
        <v>77</v>
      </c>
      <c r="R16" s="9"/>
      <c r="S16" s="11" t="s">
        <v>297</v>
      </c>
      <c r="T16" s="11"/>
      <c r="U16" s="11" t="s">
        <v>41</v>
      </c>
      <c r="V16" s="56"/>
    </row>
    <row r="17" spans="1:22" ht="84">
      <c r="A17" s="19">
        <f t="shared" si="0"/>
        <v>14</v>
      </c>
      <c r="B17" s="8" t="s">
        <v>180</v>
      </c>
      <c r="C17" s="73" t="s">
        <v>181</v>
      </c>
      <c r="D17" s="11">
        <v>18</v>
      </c>
      <c r="E17" s="8"/>
      <c r="F17" s="8"/>
      <c r="G17" s="11"/>
      <c r="H17" s="11"/>
      <c r="I17" s="8"/>
      <c r="J17" s="20">
        <v>0</v>
      </c>
      <c r="K17" s="20">
        <v>0</v>
      </c>
      <c r="L17" s="20">
        <v>0</v>
      </c>
      <c r="M17" s="8"/>
      <c r="N17" s="11" t="s">
        <v>130</v>
      </c>
      <c r="O17" s="8"/>
      <c r="P17" s="55"/>
      <c r="Q17" s="23" t="s">
        <v>182</v>
      </c>
      <c r="R17" s="9"/>
      <c r="S17" s="11"/>
      <c r="T17" s="11"/>
      <c r="U17" s="11"/>
      <c r="V17" s="56"/>
    </row>
    <row r="18" spans="1:22" s="2" customFormat="1" ht="84">
      <c r="A18" s="19">
        <f t="shared" si="0"/>
        <v>15</v>
      </c>
      <c r="B18" s="76" t="s">
        <v>196</v>
      </c>
      <c r="C18" s="77" t="s">
        <v>181</v>
      </c>
      <c r="D18" s="11">
        <v>19</v>
      </c>
      <c r="E18" s="8"/>
      <c r="F18" s="8"/>
      <c r="G18" s="11"/>
      <c r="H18" s="11"/>
      <c r="I18" s="8"/>
      <c r="J18" s="20">
        <v>10648.89</v>
      </c>
      <c r="K18" s="20">
        <v>10648.89</v>
      </c>
      <c r="L18" s="20">
        <v>0</v>
      </c>
      <c r="M18" s="8"/>
      <c r="N18" s="11" t="s">
        <v>131</v>
      </c>
      <c r="O18" s="11" t="s">
        <v>227</v>
      </c>
      <c r="P18" s="54"/>
      <c r="Q18" s="23" t="s">
        <v>182</v>
      </c>
      <c r="R18" s="9"/>
      <c r="S18" s="11"/>
      <c r="T18" s="11"/>
      <c r="U18" s="11"/>
      <c r="V18" s="56"/>
    </row>
    <row r="19" spans="1:22" s="2" customFormat="1" ht="127.5">
      <c r="A19" s="19">
        <f t="shared" si="0"/>
        <v>16</v>
      </c>
      <c r="B19" s="76" t="s">
        <v>326</v>
      </c>
      <c r="C19" s="77" t="s">
        <v>327</v>
      </c>
      <c r="D19" s="11">
        <v>20</v>
      </c>
      <c r="E19" s="8" t="s">
        <v>325</v>
      </c>
      <c r="F19" s="8">
        <v>1951</v>
      </c>
      <c r="G19" s="11"/>
      <c r="H19" s="11" t="s">
        <v>338</v>
      </c>
      <c r="I19" s="8" t="s">
        <v>324</v>
      </c>
      <c r="J19" s="20">
        <v>1045448.33</v>
      </c>
      <c r="K19" s="20">
        <v>153913.22</v>
      </c>
      <c r="L19" s="20">
        <v>891535.11</v>
      </c>
      <c r="M19" s="8"/>
      <c r="N19" s="11" t="s">
        <v>130</v>
      </c>
      <c r="O19" s="11"/>
      <c r="P19" s="54"/>
      <c r="Q19" s="9" t="s">
        <v>328</v>
      </c>
      <c r="R19" s="9"/>
      <c r="S19" s="11" t="s">
        <v>329</v>
      </c>
      <c r="T19" s="11"/>
      <c r="U19" s="11" t="s">
        <v>41</v>
      </c>
      <c r="V19" s="56"/>
    </row>
    <row r="20" spans="1:22" s="2" customFormat="1" ht="72">
      <c r="A20" s="19">
        <f t="shared" si="0"/>
        <v>17</v>
      </c>
      <c r="B20" s="76" t="s">
        <v>330</v>
      </c>
      <c r="C20" s="77" t="s">
        <v>334</v>
      </c>
      <c r="D20" s="11">
        <v>21</v>
      </c>
      <c r="E20" s="8" t="s">
        <v>325</v>
      </c>
      <c r="F20" s="8">
        <v>1957</v>
      </c>
      <c r="G20" s="11">
        <v>20</v>
      </c>
      <c r="H20" s="11"/>
      <c r="I20" s="8" t="s">
        <v>332</v>
      </c>
      <c r="J20" s="20">
        <v>159964</v>
      </c>
      <c r="K20" s="20">
        <v>21328.53</v>
      </c>
      <c r="L20" s="20">
        <v>138635.47</v>
      </c>
      <c r="M20" s="8"/>
      <c r="N20" s="11" t="s">
        <v>130</v>
      </c>
      <c r="O20" s="11"/>
      <c r="P20" s="54"/>
      <c r="Q20" s="9" t="s">
        <v>328</v>
      </c>
      <c r="R20" s="9"/>
      <c r="S20" s="11" t="s">
        <v>331</v>
      </c>
      <c r="T20" s="11"/>
      <c r="U20" s="11" t="s">
        <v>41</v>
      </c>
      <c r="V20" s="56"/>
    </row>
    <row r="21" spans="1:22" s="2" customFormat="1" ht="165">
      <c r="A21" s="19">
        <f t="shared" si="0"/>
        <v>18</v>
      </c>
      <c r="B21" s="76" t="s">
        <v>335</v>
      </c>
      <c r="C21" s="77" t="s">
        <v>340</v>
      </c>
      <c r="D21" s="11">
        <v>22</v>
      </c>
      <c r="E21" s="8" t="s">
        <v>336</v>
      </c>
      <c r="F21" s="8">
        <v>1985</v>
      </c>
      <c r="G21" s="11"/>
      <c r="H21" s="11" t="s">
        <v>337</v>
      </c>
      <c r="I21" s="8" t="s">
        <v>333</v>
      </c>
      <c r="J21" s="20">
        <v>73871</v>
      </c>
      <c r="K21" s="20">
        <v>16825.99</v>
      </c>
      <c r="L21" s="20">
        <v>57045.01</v>
      </c>
      <c r="M21" s="8"/>
      <c r="N21" s="11" t="s">
        <v>130</v>
      </c>
      <c r="O21" s="11"/>
      <c r="P21" s="54"/>
      <c r="Q21" s="9" t="s">
        <v>328</v>
      </c>
      <c r="R21" s="9"/>
      <c r="S21" s="11" t="s">
        <v>339</v>
      </c>
      <c r="T21" s="11"/>
      <c r="U21" s="11" t="s">
        <v>41</v>
      </c>
      <c r="V21" s="11" t="s">
        <v>341</v>
      </c>
    </row>
  </sheetData>
  <sheetProtection/>
  <mergeCells count="16">
    <mergeCell ref="C1:S1"/>
    <mergeCell ref="C2:C3"/>
    <mergeCell ref="D2:D3"/>
    <mergeCell ref="I2:I3"/>
    <mergeCell ref="J2:L2"/>
    <mergeCell ref="A2:A3"/>
    <mergeCell ref="B2:B3"/>
    <mergeCell ref="E2:H2"/>
    <mergeCell ref="V2:V3"/>
    <mergeCell ref="M2:M3"/>
    <mergeCell ref="N2:N3"/>
    <mergeCell ref="O2:O3"/>
    <mergeCell ref="S2:T2"/>
    <mergeCell ref="U2:U3"/>
    <mergeCell ref="P2:P3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G5" sqref="G5"/>
    </sheetView>
  </sheetViews>
  <sheetFormatPr defaultColWidth="9.140625" defaultRowHeight="15"/>
  <cols>
    <col min="1" max="1" width="5.8515625" style="0" customWidth="1"/>
    <col min="2" max="2" width="18.421875" style="72" customWidth="1"/>
    <col min="3" max="3" width="9.28125" style="0" customWidth="1"/>
    <col min="4" max="4" width="11.7109375" style="0" customWidth="1"/>
    <col min="5" max="5" width="29.7109375" style="28" customWidth="1"/>
    <col min="6" max="6" width="9.140625" style="3" customWidth="1"/>
    <col min="7" max="7" width="11.57421875" style="60" customWidth="1"/>
    <col min="8" max="8" width="18.57421875" style="3" customWidth="1"/>
    <col min="9" max="9" width="16.00390625" style="3" customWidth="1"/>
    <col min="10" max="10" width="15.8515625" style="3" customWidth="1"/>
  </cols>
  <sheetData>
    <row r="1" spans="1:10" s="2" customFormat="1" ht="15">
      <c r="A1" s="139" t="s">
        <v>348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 customHeight="1">
      <c r="A2" s="110" t="s">
        <v>0</v>
      </c>
      <c r="B2" s="106" t="s">
        <v>1</v>
      </c>
      <c r="C2" s="110" t="s">
        <v>2</v>
      </c>
      <c r="D2" s="110" t="s">
        <v>9</v>
      </c>
      <c r="E2" s="101" t="s">
        <v>3</v>
      </c>
      <c r="F2" s="108"/>
      <c r="G2" s="108"/>
      <c r="H2" s="102"/>
      <c r="I2" s="110" t="s">
        <v>5</v>
      </c>
      <c r="J2" s="110" t="s">
        <v>229</v>
      </c>
    </row>
    <row r="3" spans="1:10" ht="45">
      <c r="A3" s="111"/>
      <c r="B3" s="112"/>
      <c r="C3" s="111"/>
      <c r="D3" s="111"/>
      <c r="E3" s="1" t="s">
        <v>6</v>
      </c>
      <c r="F3" s="1" t="s">
        <v>10</v>
      </c>
      <c r="G3" s="29" t="s">
        <v>11</v>
      </c>
      <c r="H3" s="1" t="s">
        <v>12</v>
      </c>
      <c r="I3" s="111"/>
      <c r="J3" s="111"/>
    </row>
    <row r="4" spans="1:10" ht="123.75" customHeight="1">
      <c r="A4" s="58">
        <f aca="true" t="shared" si="0" ref="A4:A10">ROW()-ROW($A$3)</f>
        <v>1</v>
      </c>
      <c r="B4" s="15" t="s">
        <v>159</v>
      </c>
      <c r="C4" s="5">
        <v>1</v>
      </c>
      <c r="D4" s="5" t="s">
        <v>160</v>
      </c>
      <c r="E4" s="6" t="s">
        <v>161</v>
      </c>
      <c r="F4" s="5">
        <v>2005</v>
      </c>
      <c r="G4" s="18">
        <v>159840</v>
      </c>
      <c r="H4" s="54" t="s">
        <v>45</v>
      </c>
      <c r="I4" s="5" t="s">
        <v>131</v>
      </c>
      <c r="J4" s="11" t="s">
        <v>227</v>
      </c>
    </row>
    <row r="5" spans="1:10" ht="127.5" customHeight="1">
      <c r="A5" s="58">
        <f t="shared" si="0"/>
        <v>2</v>
      </c>
      <c r="B5" s="17" t="s">
        <v>162</v>
      </c>
      <c r="C5" s="5">
        <v>3</v>
      </c>
      <c r="D5" s="5" t="s">
        <v>163</v>
      </c>
      <c r="E5" s="6" t="s">
        <v>164</v>
      </c>
      <c r="F5" s="5">
        <v>1984</v>
      </c>
      <c r="G5" s="18">
        <v>5000</v>
      </c>
      <c r="H5" s="54" t="s">
        <v>88</v>
      </c>
      <c r="I5" s="5" t="s">
        <v>173</v>
      </c>
      <c r="J5" s="11" t="s">
        <v>227</v>
      </c>
    </row>
    <row r="6" spans="1:10" ht="90">
      <c r="A6" s="58">
        <f t="shared" si="0"/>
        <v>3</v>
      </c>
      <c r="B6" s="15" t="s">
        <v>89</v>
      </c>
      <c r="C6" s="5">
        <v>6</v>
      </c>
      <c r="D6" s="5" t="s">
        <v>90</v>
      </c>
      <c r="E6" s="6" t="s">
        <v>165</v>
      </c>
      <c r="F6" s="5">
        <v>1985</v>
      </c>
      <c r="G6" s="18">
        <v>10777</v>
      </c>
      <c r="H6" s="54" t="s">
        <v>91</v>
      </c>
      <c r="I6" s="5" t="s">
        <v>130</v>
      </c>
      <c r="J6" s="59"/>
    </row>
    <row r="7" spans="1:10" ht="135">
      <c r="A7" s="58">
        <f t="shared" si="0"/>
        <v>4</v>
      </c>
      <c r="B7" s="15" t="s">
        <v>166</v>
      </c>
      <c r="C7" s="5">
        <v>7</v>
      </c>
      <c r="D7" s="5" t="s">
        <v>167</v>
      </c>
      <c r="E7" s="6" t="s">
        <v>168</v>
      </c>
      <c r="F7" s="5">
        <v>1983</v>
      </c>
      <c r="G7" s="18">
        <v>237597.95</v>
      </c>
      <c r="H7" s="54" t="s">
        <v>92</v>
      </c>
      <c r="I7" s="5" t="s">
        <v>131</v>
      </c>
      <c r="J7" s="11" t="s">
        <v>227</v>
      </c>
    </row>
    <row r="8" spans="1:10" ht="135">
      <c r="A8" s="58">
        <f t="shared" si="0"/>
        <v>5</v>
      </c>
      <c r="B8" s="15" t="s">
        <v>93</v>
      </c>
      <c r="C8" s="5">
        <v>8</v>
      </c>
      <c r="D8" s="5" t="s">
        <v>94</v>
      </c>
      <c r="E8" s="6" t="s">
        <v>172</v>
      </c>
      <c r="F8" s="5">
        <v>1993</v>
      </c>
      <c r="G8" s="18">
        <v>116100</v>
      </c>
      <c r="H8" s="54" t="s">
        <v>95</v>
      </c>
      <c r="I8" s="5" t="s">
        <v>130</v>
      </c>
      <c r="J8" s="59"/>
    </row>
    <row r="9" spans="1:10" ht="90">
      <c r="A9" s="58">
        <f t="shared" si="0"/>
        <v>6</v>
      </c>
      <c r="B9" s="15" t="s">
        <v>169</v>
      </c>
      <c r="C9" s="5">
        <v>9</v>
      </c>
      <c r="D9" s="5" t="s">
        <v>170</v>
      </c>
      <c r="E9" s="6" t="s">
        <v>171</v>
      </c>
      <c r="F9" s="5">
        <v>1994</v>
      </c>
      <c r="G9" s="18">
        <v>74177.51</v>
      </c>
      <c r="H9" s="54" t="s">
        <v>88</v>
      </c>
      <c r="I9" s="16" t="s">
        <v>131</v>
      </c>
      <c r="J9" s="11" t="s">
        <v>227</v>
      </c>
    </row>
    <row r="10" spans="1:10" s="2" customFormat="1" ht="120">
      <c r="A10" s="58">
        <f t="shared" si="0"/>
        <v>7</v>
      </c>
      <c r="B10" s="15" t="s">
        <v>187</v>
      </c>
      <c r="C10" s="5">
        <v>10</v>
      </c>
      <c r="D10" s="16" t="s">
        <v>199</v>
      </c>
      <c r="E10" s="24" t="s">
        <v>200</v>
      </c>
      <c r="F10" s="16">
        <v>2000</v>
      </c>
      <c r="G10" s="18">
        <v>146685.48</v>
      </c>
      <c r="H10" s="54" t="s">
        <v>188</v>
      </c>
      <c r="I10" s="16" t="s">
        <v>198</v>
      </c>
      <c r="J10" s="11" t="s">
        <v>227</v>
      </c>
    </row>
  </sheetData>
  <sheetProtection/>
  <mergeCells count="8">
    <mergeCell ref="A1:J1"/>
    <mergeCell ref="J2:J3"/>
    <mergeCell ref="A2:A3"/>
    <mergeCell ref="B2:B3"/>
    <mergeCell ref="C2:C3"/>
    <mergeCell ref="D2:D3"/>
    <mergeCell ref="E2:H2"/>
    <mergeCell ref="I2:I3"/>
  </mergeCells>
  <printOptions/>
  <pageMargins left="0.7086614173228347" right="0.7086614173228347" top="0.42" bottom="0.4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90" zoomScaleSheetLayoutView="90" zoomScalePageLayoutView="0" workbookViewId="0" topLeftCell="A1">
      <selection activeCell="I4" sqref="I4"/>
    </sheetView>
  </sheetViews>
  <sheetFormatPr defaultColWidth="9.140625" defaultRowHeight="15"/>
  <cols>
    <col min="1" max="1" width="6.140625" style="3" customWidth="1"/>
    <col min="2" max="2" width="9.140625" style="3" customWidth="1"/>
    <col min="3" max="3" width="16.57421875" style="3" customWidth="1"/>
    <col min="4" max="4" width="17.421875" style="51" customWidth="1"/>
    <col min="5" max="5" width="10.140625" style="3" bestFit="1" customWidth="1"/>
    <col min="6" max="6" width="10.57421875" style="3" customWidth="1"/>
    <col min="7" max="7" width="13.00390625" style="3" customWidth="1"/>
    <col min="8" max="9" width="14.8515625" style="3" customWidth="1"/>
    <col min="10" max="10" width="14.57421875" style="3" customWidth="1"/>
    <col min="11" max="12" width="13.28125" style="3" customWidth="1"/>
    <col min="13" max="13" width="15.421875" style="3" customWidth="1"/>
    <col min="14" max="14" width="13.7109375" style="3" customWidth="1"/>
    <col min="15" max="18" width="9.140625" style="3" customWidth="1"/>
  </cols>
  <sheetData>
    <row r="1" spans="1:21" s="2" customFormat="1" ht="18.75">
      <c r="A1" s="140" t="s">
        <v>349</v>
      </c>
      <c r="B1" s="141"/>
      <c r="C1" s="142" t="s">
        <v>350</v>
      </c>
      <c r="K1" s="72"/>
      <c r="L1" s="72"/>
      <c r="O1" s="143"/>
      <c r="P1" s="143"/>
      <c r="Q1" s="143"/>
      <c r="R1" s="143"/>
      <c r="S1" s="143"/>
      <c r="T1" s="143"/>
      <c r="U1" s="143"/>
    </row>
    <row r="2" spans="1:21" s="2" customFormat="1" ht="55.5" customHeight="1">
      <c r="A2" s="121" t="s">
        <v>0</v>
      </c>
      <c r="B2" s="123" t="s">
        <v>13</v>
      </c>
      <c r="C2" s="125" t="s">
        <v>14</v>
      </c>
      <c r="D2" s="123" t="s">
        <v>15</v>
      </c>
      <c r="E2" s="128" t="s">
        <v>234</v>
      </c>
      <c r="F2" s="128"/>
      <c r="G2" s="129" t="s">
        <v>235</v>
      </c>
      <c r="H2" s="130"/>
      <c r="I2" s="130"/>
      <c r="J2" s="131"/>
      <c r="K2" s="114" t="s">
        <v>27</v>
      </c>
      <c r="L2" s="115"/>
      <c r="M2" s="116" t="s">
        <v>236</v>
      </c>
      <c r="N2" s="118" t="s">
        <v>229</v>
      </c>
      <c r="O2" s="116" t="s">
        <v>230</v>
      </c>
      <c r="P2" s="116" t="s">
        <v>4</v>
      </c>
      <c r="Q2" s="113" t="s">
        <v>237</v>
      </c>
      <c r="R2" s="113"/>
      <c r="S2" s="113"/>
      <c r="T2" s="113" t="s">
        <v>238</v>
      </c>
      <c r="U2" s="113"/>
    </row>
    <row r="3" spans="1:21" s="2" customFormat="1" ht="103.5" customHeight="1">
      <c r="A3" s="122"/>
      <c r="B3" s="124"/>
      <c r="C3" s="126"/>
      <c r="D3" s="127"/>
      <c r="E3" s="34" t="s">
        <v>16</v>
      </c>
      <c r="F3" s="34" t="s">
        <v>17</v>
      </c>
      <c r="G3" s="38" t="s">
        <v>18</v>
      </c>
      <c r="H3" s="35" t="s">
        <v>239</v>
      </c>
      <c r="I3" s="35" t="s">
        <v>30</v>
      </c>
      <c r="J3" s="35" t="s">
        <v>19</v>
      </c>
      <c r="K3" s="36" t="s">
        <v>32</v>
      </c>
      <c r="L3" s="36" t="s">
        <v>33</v>
      </c>
      <c r="M3" s="117"/>
      <c r="N3" s="119"/>
      <c r="O3" s="117"/>
      <c r="P3" s="120"/>
      <c r="Q3" s="37" t="s">
        <v>240</v>
      </c>
      <c r="R3" s="37" t="s">
        <v>241</v>
      </c>
      <c r="S3" s="37" t="s">
        <v>242</v>
      </c>
      <c r="T3" s="37" t="s">
        <v>243</v>
      </c>
      <c r="U3" s="37" t="s">
        <v>244</v>
      </c>
    </row>
    <row r="4" spans="1:21" ht="84">
      <c r="A4" s="19">
        <f aca="true" t="shared" si="0" ref="A4:A33">ROW()-ROW($A$3)</f>
        <v>1</v>
      </c>
      <c r="B4" s="4">
        <v>1</v>
      </c>
      <c r="C4" s="61" t="s">
        <v>202</v>
      </c>
      <c r="D4" s="74" t="s">
        <v>140</v>
      </c>
      <c r="E4" s="64">
        <v>2004</v>
      </c>
      <c r="F4" s="64">
        <v>1</v>
      </c>
      <c r="G4" s="65">
        <v>29920.8</v>
      </c>
      <c r="H4" s="65">
        <v>29920.8</v>
      </c>
      <c r="I4" s="65">
        <f aca="true" t="shared" si="1" ref="I4:I32">H4</f>
        <v>29920.8</v>
      </c>
      <c r="J4" s="65">
        <v>0</v>
      </c>
      <c r="K4" s="9" t="s">
        <v>45</v>
      </c>
      <c r="L4" s="9"/>
      <c r="M4" s="66" t="s">
        <v>131</v>
      </c>
      <c r="N4" s="11" t="s">
        <v>227</v>
      </c>
      <c r="O4" s="57"/>
      <c r="P4" s="4"/>
      <c r="Q4" s="57"/>
      <c r="R4" s="57"/>
      <c r="S4" s="32"/>
      <c r="T4" s="32"/>
      <c r="U4" s="32"/>
    </row>
    <row r="5" spans="1:21" ht="84">
      <c r="A5" s="19">
        <f t="shared" si="0"/>
        <v>2</v>
      </c>
      <c r="B5" s="4">
        <v>2</v>
      </c>
      <c r="C5" s="61" t="s">
        <v>203</v>
      </c>
      <c r="D5" s="74" t="s">
        <v>141</v>
      </c>
      <c r="E5" s="64">
        <v>2004</v>
      </c>
      <c r="F5" s="64">
        <v>1</v>
      </c>
      <c r="G5" s="65">
        <v>22168.16</v>
      </c>
      <c r="H5" s="65">
        <v>22168.16</v>
      </c>
      <c r="I5" s="65">
        <f t="shared" si="1"/>
        <v>22168.16</v>
      </c>
      <c r="J5" s="65">
        <v>0</v>
      </c>
      <c r="K5" s="9" t="s">
        <v>45</v>
      </c>
      <c r="L5" s="9"/>
      <c r="M5" s="66" t="s">
        <v>131</v>
      </c>
      <c r="N5" s="11" t="s">
        <v>227</v>
      </c>
      <c r="O5" s="57"/>
      <c r="P5" s="4"/>
      <c r="Q5" s="57"/>
      <c r="R5" s="57"/>
      <c r="S5" s="32"/>
      <c r="T5" s="32"/>
      <c r="U5" s="32"/>
    </row>
    <row r="6" spans="1:21" ht="84">
      <c r="A6" s="19">
        <f t="shared" si="0"/>
        <v>3</v>
      </c>
      <c r="B6" s="4">
        <v>3</v>
      </c>
      <c r="C6" s="61" t="s">
        <v>204</v>
      </c>
      <c r="D6" s="74" t="s">
        <v>142</v>
      </c>
      <c r="E6" s="64">
        <v>2003</v>
      </c>
      <c r="F6" s="64">
        <v>1</v>
      </c>
      <c r="G6" s="65">
        <v>26755.56</v>
      </c>
      <c r="H6" s="65">
        <v>26755.56</v>
      </c>
      <c r="I6" s="65">
        <f t="shared" si="1"/>
        <v>26755.56</v>
      </c>
      <c r="J6" s="65">
        <v>0</v>
      </c>
      <c r="K6" s="9" t="s">
        <v>45</v>
      </c>
      <c r="L6" s="9"/>
      <c r="M6" s="66" t="s">
        <v>131</v>
      </c>
      <c r="N6" s="11" t="s">
        <v>227</v>
      </c>
      <c r="O6" s="57"/>
      <c r="P6" s="4"/>
      <c r="Q6" s="57"/>
      <c r="R6" s="57"/>
      <c r="S6" s="32"/>
      <c r="T6" s="32"/>
      <c r="U6" s="32"/>
    </row>
    <row r="7" spans="1:21" s="27" customFormat="1" ht="84">
      <c r="A7" s="25">
        <f t="shared" si="0"/>
        <v>4</v>
      </c>
      <c r="B7" s="49">
        <v>5</v>
      </c>
      <c r="C7" s="63" t="s">
        <v>205</v>
      </c>
      <c r="D7" s="78" t="s">
        <v>143</v>
      </c>
      <c r="E7" s="62">
        <v>2004</v>
      </c>
      <c r="F7" s="62">
        <v>1</v>
      </c>
      <c r="G7" s="67">
        <v>6703.2</v>
      </c>
      <c r="H7" s="67">
        <v>6703.2</v>
      </c>
      <c r="I7" s="67">
        <f t="shared" si="1"/>
        <v>6703.2</v>
      </c>
      <c r="J7" s="67">
        <v>0</v>
      </c>
      <c r="K7" s="26" t="s">
        <v>45</v>
      </c>
      <c r="L7" s="26"/>
      <c r="M7" s="68" t="s">
        <v>131</v>
      </c>
      <c r="N7" s="69" t="s">
        <v>227</v>
      </c>
      <c r="O7" s="70"/>
      <c r="P7" s="49"/>
      <c r="Q7" s="70"/>
      <c r="R7" s="70"/>
      <c r="S7" s="33"/>
      <c r="T7" s="33"/>
      <c r="U7" s="33"/>
    </row>
    <row r="8" spans="1:21" s="27" customFormat="1" ht="84">
      <c r="A8" s="25">
        <f t="shared" si="0"/>
        <v>5</v>
      </c>
      <c r="B8" s="49">
        <v>6</v>
      </c>
      <c r="C8" s="63" t="s">
        <v>206</v>
      </c>
      <c r="D8" s="78" t="s">
        <v>144</v>
      </c>
      <c r="E8" s="62">
        <v>2003</v>
      </c>
      <c r="F8" s="62">
        <v>1</v>
      </c>
      <c r="G8" s="67">
        <v>8182.98</v>
      </c>
      <c r="H8" s="67">
        <v>8182.98</v>
      </c>
      <c r="I8" s="67">
        <f t="shared" si="1"/>
        <v>8182.98</v>
      </c>
      <c r="J8" s="67">
        <v>0</v>
      </c>
      <c r="K8" s="26" t="s">
        <v>45</v>
      </c>
      <c r="L8" s="26"/>
      <c r="M8" s="68" t="s">
        <v>131</v>
      </c>
      <c r="N8" s="69" t="s">
        <v>227</v>
      </c>
      <c r="O8" s="70"/>
      <c r="P8" s="49"/>
      <c r="Q8" s="70"/>
      <c r="R8" s="70"/>
      <c r="S8" s="33"/>
      <c r="T8" s="33"/>
      <c r="U8" s="33"/>
    </row>
    <row r="9" spans="1:21" ht="84">
      <c r="A9" s="19">
        <f t="shared" si="0"/>
        <v>6</v>
      </c>
      <c r="B9" s="4">
        <v>7</v>
      </c>
      <c r="C9" s="61" t="s">
        <v>207</v>
      </c>
      <c r="D9" s="74" t="s">
        <v>145</v>
      </c>
      <c r="E9" s="64">
        <v>2006</v>
      </c>
      <c r="F9" s="64">
        <v>1</v>
      </c>
      <c r="G9" s="65">
        <v>10400</v>
      </c>
      <c r="H9" s="65">
        <v>10400</v>
      </c>
      <c r="I9" s="65">
        <f t="shared" si="1"/>
        <v>10400</v>
      </c>
      <c r="J9" s="65">
        <v>0</v>
      </c>
      <c r="K9" s="9" t="s">
        <v>45</v>
      </c>
      <c r="L9" s="9"/>
      <c r="M9" s="66" t="s">
        <v>131</v>
      </c>
      <c r="N9" s="11" t="s">
        <v>227</v>
      </c>
      <c r="O9" s="57"/>
      <c r="P9" s="4"/>
      <c r="Q9" s="57"/>
      <c r="R9" s="57"/>
      <c r="S9" s="32"/>
      <c r="T9" s="32"/>
      <c r="U9" s="32"/>
    </row>
    <row r="10" spans="1:21" s="27" customFormat="1" ht="84">
      <c r="A10" s="25">
        <f t="shared" si="0"/>
        <v>7</v>
      </c>
      <c r="B10" s="49">
        <v>8</v>
      </c>
      <c r="C10" s="63" t="s">
        <v>212</v>
      </c>
      <c r="D10" s="78" t="s">
        <v>146</v>
      </c>
      <c r="E10" s="62">
        <v>2009</v>
      </c>
      <c r="F10" s="62">
        <v>1</v>
      </c>
      <c r="G10" s="67">
        <v>8520</v>
      </c>
      <c r="H10" s="67">
        <v>8520</v>
      </c>
      <c r="I10" s="67">
        <f t="shared" si="1"/>
        <v>8520</v>
      </c>
      <c r="J10" s="67">
        <v>0</v>
      </c>
      <c r="K10" s="26" t="s">
        <v>45</v>
      </c>
      <c r="L10" s="26"/>
      <c r="M10" s="68" t="s">
        <v>131</v>
      </c>
      <c r="N10" s="69" t="s">
        <v>227</v>
      </c>
      <c r="O10" s="70"/>
      <c r="P10" s="49"/>
      <c r="Q10" s="70"/>
      <c r="R10" s="70"/>
      <c r="S10" s="33"/>
      <c r="T10" s="33"/>
      <c r="U10" s="33"/>
    </row>
    <row r="11" spans="1:21" s="27" customFormat="1" ht="84">
      <c r="A11" s="25">
        <f t="shared" si="0"/>
        <v>8</v>
      </c>
      <c r="B11" s="49">
        <v>9</v>
      </c>
      <c r="C11" s="62" t="s">
        <v>147</v>
      </c>
      <c r="D11" s="78" t="s">
        <v>148</v>
      </c>
      <c r="E11" s="62">
        <v>2004</v>
      </c>
      <c r="F11" s="62">
        <v>1</v>
      </c>
      <c r="G11" s="67">
        <v>14136.4</v>
      </c>
      <c r="H11" s="67">
        <v>14136.4</v>
      </c>
      <c r="I11" s="67">
        <f t="shared" si="1"/>
        <v>14136.4</v>
      </c>
      <c r="J11" s="67">
        <v>0</v>
      </c>
      <c r="K11" s="26" t="s">
        <v>45</v>
      </c>
      <c r="L11" s="26"/>
      <c r="M11" s="68" t="s">
        <v>131</v>
      </c>
      <c r="N11" s="69" t="s">
        <v>227</v>
      </c>
      <c r="O11" s="70"/>
      <c r="P11" s="49" t="s">
        <v>222</v>
      </c>
      <c r="Q11" s="70"/>
      <c r="R11" s="70"/>
      <c r="S11" s="33"/>
      <c r="T11" s="33"/>
      <c r="U11" s="33"/>
    </row>
    <row r="12" spans="1:21" s="27" customFormat="1" ht="84">
      <c r="A12" s="25">
        <f t="shared" si="0"/>
        <v>9</v>
      </c>
      <c r="B12" s="49">
        <v>10</v>
      </c>
      <c r="C12" s="63" t="s">
        <v>213</v>
      </c>
      <c r="D12" s="79" t="s">
        <v>149</v>
      </c>
      <c r="E12" s="62">
        <v>2006</v>
      </c>
      <c r="F12" s="62">
        <v>1</v>
      </c>
      <c r="G12" s="67">
        <v>4941.9</v>
      </c>
      <c r="H12" s="67">
        <v>4941.9</v>
      </c>
      <c r="I12" s="67">
        <f t="shared" si="1"/>
        <v>4941.9</v>
      </c>
      <c r="J12" s="67">
        <v>0</v>
      </c>
      <c r="K12" s="26" t="s">
        <v>45</v>
      </c>
      <c r="L12" s="26"/>
      <c r="M12" s="68" t="s">
        <v>131</v>
      </c>
      <c r="N12" s="69" t="s">
        <v>227</v>
      </c>
      <c r="O12" s="70"/>
      <c r="P12" s="49"/>
      <c r="Q12" s="70"/>
      <c r="R12" s="70"/>
      <c r="S12" s="33"/>
      <c r="T12" s="33"/>
      <c r="U12" s="33"/>
    </row>
    <row r="13" spans="1:21" s="27" customFormat="1" ht="75">
      <c r="A13" s="25">
        <f t="shared" si="0"/>
        <v>10</v>
      </c>
      <c r="B13" s="49">
        <v>11</v>
      </c>
      <c r="C13" s="63" t="s">
        <v>215</v>
      </c>
      <c r="D13" s="78" t="s">
        <v>150</v>
      </c>
      <c r="E13" s="62">
        <v>2010</v>
      </c>
      <c r="F13" s="62">
        <v>1</v>
      </c>
      <c r="G13" s="67">
        <v>3210</v>
      </c>
      <c r="H13" s="67">
        <v>3210</v>
      </c>
      <c r="I13" s="67">
        <f t="shared" si="1"/>
        <v>3210</v>
      </c>
      <c r="J13" s="67">
        <v>0</v>
      </c>
      <c r="K13" s="50" t="s">
        <v>151</v>
      </c>
      <c r="L13" s="50"/>
      <c r="M13" s="68" t="s">
        <v>131</v>
      </c>
      <c r="N13" s="69" t="s">
        <v>227</v>
      </c>
      <c r="O13" s="70"/>
      <c r="P13" s="49"/>
      <c r="Q13" s="70"/>
      <c r="R13" s="70"/>
      <c r="S13" s="33"/>
      <c r="T13" s="33"/>
      <c r="U13" s="33"/>
    </row>
    <row r="14" spans="1:21" s="27" customFormat="1" ht="84">
      <c r="A14" s="25">
        <f t="shared" si="0"/>
        <v>11</v>
      </c>
      <c r="B14" s="49">
        <v>12</v>
      </c>
      <c r="C14" s="63" t="s">
        <v>214</v>
      </c>
      <c r="D14" s="78" t="s">
        <v>152</v>
      </c>
      <c r="E14" s="62">
        <v>1980</v>
      </c>
      <c r="F14" s="62">
        <v>1</v>
      </c>
      <c r="G14" s="67">
        <v>3794.76</v>
      </c>
      <c r="H14" s="67">
        <v>3794.76</v>
      </c>
      <c r="I14" s="67">
        <f t="shared" si="1"/>
        <v>3794.76</v>
      </c>
      <c r="J14" s="67">
        <v>0</v>
      </c>
      <c r="K14" s="26" t="s">
        <v>45</v>
      </c>
      <c r="L14" s="26"/>
      <c r="M14" s="68" t="s">
        <v>131</v>
      </c>
      <c r="N14" s="69" t="s">
        <v>227</v>
      </c>
      <c r="O14" s="70"/>
      <c r="P14" s="49"/>
      <c r="Q14" s="70"/>
      <c r="R14" s="70"/>
      <c r="S14" s="33"/>
      <c r="T14" s="33"/>
      <c r="U14" s="33"/>
    </row>
    <row r="15" spans="1:21" s="27" customFormat="1" ht="75">
      <c r="A15" s="25">
        <f t="shared" si="0"/>
        <v>12</v>
      </c>
      <c r="B15" s="49">
        <v>15</v>
      </c>
      <c r="C15" s="63" t="s">
        <v>216</v>
      </c>
      <c r="D15" s="78" t="s">
        <v>153</v>
      </c>
      <c r="E15" s="62">
        <v>2009</v>
      </c>
      <c r="F15" s="62">
        <v>1</v>
      </c>
      <c r="G15" s="67">
        <v>6190</v>
      </c>
      <c r="H15" s="67">
        <v>6190</v>
      </c>
      <c r="I15" s="67">
        <f t="shared" si="1"/>
        <v>6190</v>
      </c>
      <c r="J15" s="67">
        <v>0</v>
      </c>
      <c r="K15" s="50" t="s">
        <v>154</v>
      </c>
      <c r="L15" s="50"/>
      <c r="M15" s="68" t="s">
        <v>66</v>
      </c>
      <c r="N15" s="69" t="s">
        <v>233</v>
      </c>
      <c r="O15" s="70"/>
      <c r="P15" s="49"/>
      <c r="Q15" s="70"/>
      <c r="R15" s="70"/>
      <c r="S15" s="33"/>
      <c r="T15" s="33"/>
      <c r="U15" s="33"/>
    </row>
    <row r="16" spans="1:21" s="27" customFormat="1" ht="84">
      <c r="A16" s="25">
        <f t="shared" si="0"/>
        <v>13</v>
      </c>
      <c r="B16" s="49">
        <v>21</v>
      </c>
      <c r="C16" s="63" t="s">
        <v>217</v>
      </c>
      <c r="D16" s="78" t="s">
        <v>155</v>
      </c>
      <c r="E16" s="62">
        <v>2006</v>
      </c>
      <c r="F16" s="62">
        <v>1</v>
      </c>
      <c r="G16" s="67">
        <v>12231.84</v>
      </c>
      <c r="H16" s="67">
        <v>12231.84</v>
      </c>
      <c r="I16" s="67">
        <f t="shared" si="1"/>
        <v>12231.84</v>
      </c>
      <c r="J16" s="67">
        <v>0</v>
      </c>
      <c r="K16" s="26" t="s">
        <v>45</v>
      </c>
      <c r="L16" s="26"/>
      <c r="M16" s="68" t="s">
        <v>66</v>
      </c>
      <c r="N16" s="69" t="s">
        <v>233</v>
      </c>
      <c r="O16" s="70"/>
      <c r="P16" s="49"/>
      <c r="Q16" s="70"/>
      <c r="R16" s="70"/>
      <c r="S16" s="33"/>
      <c r="T16" s="33"/>
      <c r="U16" s="33"/>
    </row>
    <row r="17" spans="1:21" s="27" customFormat="1" ht="75">
      <c r="A17" s="25">
        <f t="shared" si="0"/>
        <v>14</v>
      </c>
      <c r="B17" s="49">
        <v>27</v>
      </c>
      <c r="C17" s="62"/>
      <c r="D17" s="78" t="s">
        <v>156</v>
      </c>
      <c r="E17" s="62">
        <v>2013</v>
      </c>
      <c r="F17" s="62">
        <v>1</v>
      </c>
      <c r="G17" s="67">
        <v>7265</v>
      </c>
      <c r="H17" s="67">
        <v>7265</v>
      </c>
      <c r="I17" s="67">
        <f t="shared" si="1"/>
        <v>7265</v>
      </c>
      <c r="J17" s="67">
        <v>0</v>
      </c>
      <c r="K17" s="68" t="s">
        <v>157</v>
      </c>
      <c r="L17" s="68"/>
      <c r="M17" s="68" t="s">
        <v>66</v>
      </c>
      <c r="N17" s="69" t="s">
        <v>233</v>
      </c>
      <c r="O17" s="70"/>
      <c r="P17" s="49"/>
      <c r="Q17" s="70"/>
      <c r="R17" s="70"/>
      <c r="S17" s="33"/>
      <c r="T17" s="33"/>
      <c r="U17" s="33"/>
    </row>
    <row r="18" spans="1:21" s="27" customFormat="1" ht="84">
      <c r="A18" s="25">
        <f t="shared" si="0"/>
        <v>15</v>
      </c>
      <c r="B18" s="49">
        <v>31</v>
      </c>
      <c r="C18" s="63" t="s">
        <v>218</v>
      </c>
      <c r="D18" s="78" t="s">
        <v>158</v>
      </c>
      <c r="E18" s="62">
        <v>2006</v>
      </c>
      <c r="F18" s="62">
        <v>1</v>
      </c>
      <c r="G18" s="67">
        <v>3571.02</v>
      </c>
      <c r="H18" s="67">
        <v>3571.02</v>
      </c>
      <c r="I18" s="67">
        <f t="shared" si="1"/>
        <v>3571.02</v>
      </c>
      <c r="J18" s="67">
        <v>0</v>
      </c>
      <c r="K18" s="26" t="s">
        <v>45</v>
      </c>
      <c r="L18" s="26"/>
      <c r="M18" s="68" t="s">
        <v>66</v>
      </c>
      <c r="N18" s="69" t="s">
        <v>233</v>
      </c>
      <c r="O18" s="70"/>
      <c r="P18" s="49"/>
      <c r="Q18" s="70"/>
      <c r="R18" s="70"/>
      <c r="S18" s="33"/>
      <c r="T18" s="33"/>
      <c r="U18" s="33"/>
    </row>
    <row r="19" spans="1:21" s="27" customFormat="1" ht="48">
      <c r="A19" s="25">
        <f t="shared" si="0"/>
        <v>16</v>
      </c>
      <c r="B19" s="49">
        <v>35</v>
      </c>
      <c r="C19" s="62"/>
      <c r="D19" s="80" t="s">
        <v>174</v>
      </c>
      <c r="E19" s="62">
        <v>2015</v>
      </c>
      <c r="F19" s="62">
        <v>1</v>
      </c>
      <c r="G19" s="67">
        <v>7111.44</v>
      </c>
      <c r="H19" s="67">
        <v>7111.44</v>
      </c>
      <c r="I19" s="67">
        <f t="shared" si="1"/>
        <v>7111.44</v>
      </c>
      <c r="J19" s="67">
        <v>0</v>
      </c>
      <c r="K19" s="26" t="s">
        <v>175</v>
      </c>
      <c r="L19" s="26"/>
      <c r="M19" s="68" t="s">
        <v>130</v>
      </c>
      <c r="N19" s="49"/>
      <c r="O19" s="70"/>
      <c r="P19" s="49"/>
      <c r="Q19" s="70"/>
      <c r="R19" s="70"/>
      <c r="S19" s="33"/>
      <c r="T19" s="33"/>
      <c r="U19" s="33"/>
    </row>
    <row r="20" spans="1:21" s="90" customFormat="1" ht="75">
      <c r="A20" s="81">
        <f t="shared" si="0"/>
        <v>17</v>
      </c>
      <c r="B20" s="82">
        <v>36</v>
      </c>
      <c r="C20" s="83"/>
      <c r="D20" s="75" t="s">
        <v>176</v>
      </c>
      <c r="E20" s="84">
        <v>2013</v>
      </c>
      <c r="F20" s="84">
        <v>5</v>
      </c>
      <c r="G20" s="85">
        <v>5561.05</v>
      </c>
      <c r="H20" s="85">
        <f>F20*G20</f>
        <v>27805.25</v>
      </c>
      <c r="I20" s="85">
        <f t="shared" si="1"/>
        <v>27805.25</v>
      </c>
      <c r="J20" s="85">
        <v>0</v>
      </c>
      <c r="K20" s="23" t="s">
        <v>177</v>
      </c>
      <c r="L20" s="23"/>
      <c r="M20" s="86" t="s">
        <v>131</v>
      </c>
      <c r="N20" s="87" t="s">
        <v>227</v>
      </c>
      <c r="O20" s="88"/>
      <c r="P20" s="82"/>
      <c r="Q20" s="88"/>
      <c r="R20" s="88"/>
      <c r="S20" s="89"/>
      <c r="T20" s="89"/>
      <c r="U20" s="89"/>
    </row>
    <row r="21" spans="1:21" s="27" customFormat="1" ht="75">
      <c r="A21" s="25">
        <f t="shared" si="0"/>
        <v>18</v>
      </c>
      <c r="B21" s="49">
        <v>37</v>
      </c>
      <c r="C21" s="63" t="s">
        <v>211</v>
      </c>
      <c r="D21" s="80" t="s">
        <v>178</v>
      </c>
      <c r="E21" s="62">
        <v>2006</v>
      </c>
      <c r="F21" s="62">
        <v>1</v>
      </c>
      <c r="G21" s="67">
        <v>6229.6</v>
      </c>
      <c r="H21" s="67">
        <v>6229.6</v>
      </c>
      <c r="I21" s="67">
        <f t="shared" si="1"/>
        <v>6229.6</v>
      </c>
      <c r="J21" s="67">
        <v>0</v>
      </c>
      <c r="K21" s="26" t="s">
        <v>201</v>
      </c>
      <c r="L21" s="26"/>
      <c r="M21" s="68" t="s">
        <v>66</v>
      </c>
      <c r="N21" s="69" t="s">
        <v>233</v>
      </c>
      <c r="O21" s="70"/>
      <c r="P21" s="49"/>
      <c r="Q21" s="70"/>
      <c r="R21" s="70"/>
      <c r="S21" s="33"/>
      <c r="T21" s="33"/>
      <c r="U21" s="33"/>
    </row>
    <row r="22" spans="1:21" s="27" customFormat="1" ht="75">
      <c r="A22" s="25">
        <f t="shared" si="0"/>
        <v>19</v>
      </c>
      <c r="B22" s="49">
        <v>39</v>
      </c>
      <c r="C22" s="63" t="s">
        <v>219</v>
      </c>
      <c r="D22" s="80" t="s">
        <v>179</v>
      </c>
      <c r="E22" s="62">
        <v>2010</v>
      </c>
      <c r="F22" s="62">
        <v>1</v>
      </c>
      <c r="G22" s="67">
        <v>4727</v>
      </c>
      <c r="H22" s="67">
        <v>4727</v>
      </c>
      <c r="I22" s="67">
        <f t="shared" si="1"/>
        <v>4727</v>
      </c>
      <c r="J22" s="67">
        <v>0</v>
      </c>
      <c r="K22" s="26" t="s">
        <v>201</v>
      </c>
      <c r="L22" s="26"/>
      <c r="M22" s="68" t="s">
        <v>66</v>
      </c>
      <c r="N22" s="69" t="s">
        <v>233</v>
      </c>
      <c r="O22" s="70"/>
      <c r="P22" s="49"/>
      <c r="Q22" s="70"/>
      <c r="R22" s="70"/>
      <c r="S22" s="33"/>
      <c r="T22" s="33"/>
      <c r="U22" s="33"/>
    </row>
    <row r="23" spans="1:21" s="90" customFormat="1" ht="75">
      <c r="A23" s="81">
        <f t="shared" si="0"/>
        <v>20</v>
      </c>
      <c r="B23" s="82">
        <v>40</v>
      </c>
      <c r="C23" s="83"/>
      <c r="D23" s="75" t="s">
        <v>176</v>
      </c>
      <c r="E23" s="84">
        <v>2012</v>
      </c>
      <c r="F23" s="84">
        <v>3</v>
      </c>
      <c r="G23" s="85">
        <v>5561.05</v>
      </c>
      <c r="H23" s="85">
        <f aca="true" t="shared" si="2" ref="H23:H33">F23*G23</f>
        <v>16683.15</v>
      </c>
      <c r="I23" s="85">
        <f t="shared" si="1"/>
        <v>16683.15</v>
      </c>
      <c r="J23" s="85">
        <v>0</v>
      </c>
      <c r="K23" s="23" t="s">
        <v>183</v>
      </c>
      <c r="L23" s="23"/>
      <c r="M23" s="86" t="s">
        <v>131</v>
      </c>
      <c r="N23" s="87" t="s">
        <v>227</v>
      </c>
      <c r="O23" s="88"/>
      <c r="P23" s="82"/>
      <c r="Q23" s="88"/>
      <c r="R23" s="88"/>
      <c r="S23" s="89"/>
      <c r="T23" s="89"/>
      <c r="U23" s="89"/>
    </row>
    <row r="24" spans="1:21" s="90" customFormat="1" ht="75">
      <c r="A24" s="81">
        <f t="shared" si="0"/>
        <v>21</v>
      </c>
      <c r="B24" s="82">
        <v>41</v>
      </c>
      <c r="C24" s="83"/>
      <c r="D24" s="75" t="s">
        <v>176</v>
      </c>
      <c r="E24" s="84">
        <v>2012</v>
      </c>
      <c r="F24" s="84">
        <v>7</v>
      </c>
      <c r="G24" s="85">
        <v>5561.05</v>
      </c>
      <c r="H24" s="85">
        <f t="shared" si="2"/>
        <v>38927.35</v>
      </c>
      <c r="I24" s="85">
        <f t="shared" si="1"/>
        <v>38927.35</v>
      </c>
      <c r="J24" s="85">
        <v>0</v>
      </c>
      <c r="K24" s="23" t="s">
        <v>184</v>
      </c>
      <c r="L24" s="23"/>
      <c r="M24" s="86" t="s">
        <v>131</v>
      </c>
      <c r="N24" s="87" t="s">
        <v>227</v>
      </c>
      <c r="O24" s="88"/>
      <c r="P24" s="82"/>
      <c r="Q24" s="88"/>
      <c r="R24" s="88"/>
      <c r="S24" s="89"/>
      <c r="T24" s="89"/>
      <c r="U24" s="89"/>
    </row>
    <row r="25" spans="1:21" s="27" customFormat="1" ht="75">
      <c r="A25" s="25">
        <f t="shared" si="0"/>
        <v>22</v>
      </c>
      <c r="B25" s="49">
        <v>42</v>
      </c>
      <c r="C25" s="63" t="s">
        <v>220</v>
      </c>
      <c r="D25" s="80" t="s">
        <v>189</v>
      </c>
      <c r="E25" s="62">
        <v>2007</v>
      </c>
      <c r="F25" s="62">
        <v>1</v>
      </c>
      <c r="G25" s="67">
        <v>9658.8</v>
      </c>
      <c r="H25" s="67">
        <f t="shared" si="2"/>
        <v>9658.8</v>
      </c>
      <c r="I25" s="67">
        <f t="shared" si="1"/>
        <v>9658.8</v>
      </c>
      <c r="J25" s="67">
        <v>0</v>
      </c>
      <c r="K25" s="26" t="s">
        <v>194</v>
      </c>
      <c r="L25" s="26"/>
      <c r="M25" s="68" t="s">
        <v>66</v>
      </c>
      <c r="N25" s="69" t="s">
        <v>233</v>
      </c>
      <c r="O25" s="70"/>
      <c r="P25" s="49"/>
      <c r="Q25" s="70"/>
      <c r="R25" s="70"/>
      <c r="S25" s="33"/>
      <c r="T25" s="33"/>
      <c r="U25" s="33"/>
    </row>
    <row r="26" spans="1:21" s="27" customFormat="1" ht="75">
      <c r="A26" s="25">
        <f t="shared" si="0"/>
        <v>23</v>
      </c>
      <c r="B26" s="49">
        <v>43</v>
      </c>
      <c r="C26" s="63" t="s">
        <v>221</v>
      </c>
      <c r="D26" s="80" t="s">
        <v>190</v>
      </c>
      <c r="E26" s="62">
        <v>2011</v>
      </c>
      <c r="F26" s="62">
        <v>2</v>
      </c>
      <c r="G26" s="67">
        <v>3440.18</v>
      </c>
      <c r="H26" s="67">
        <f t="shared" si="2"/>
        <v>6880.36</v>
      </c>
      <c r="I26" s="67">
        <f t="shared" si="1"/>
        <v>6880.36</v>
      </c>
      <c r="J26" s="67">
        <v>0</v>
      </c>
      <c r="K26" s="26" t="s">
        <v>194</v>
      </c>
      <c r="L26" s="26"/>
      <c r="M26" s="68" t="s">
        <v>66</v>
      </c>
      <c r="N26" s="69" t="s">
        <v>233</v>
      </c>
      <c r="O26" s="70"/>
      <c r="P26" s="49"/>
      <c r="Q26" s="70"/>
      <c r="R26" s="70"/>
      <c r="S26" s="33"/>
      <c r="T26" s="33"/>
      <c r="U26" s="33"/>
    </row>
    <row r="27" spans="1:21" s="27" customFormat="1" ht="48">
      <c r="A27" s="25">
        <f t="shared" si="0"/>
        <v>24</v>
      </c>
      <c r="B27" s="49">
        <v>45</v>
      </c>
      <c r="C27" s="62"/>
      <c r="D27" s="80" t="s">
        <v>191</v>
      </c>
      <c r="E27" s="62">
        <v>2008</v>
      </c>
      <c r="F27" s="62">
        <v>1</v>
      </c>
      <c r="G27" s="67">
        <v>3350</v>
      </c>
      <c r="H27" s="67">
        <f t="shared" si="2"/>
        <v>3350</v>
      </c>
      <c r="I27" s="67">
        <f t="shared" si="1"/>
        <v>3350</v>
      </c>
      <c r="J27" s="67">
        <v>0</v>
      </c>
      <c r="K27" s="26" t="s">
        <v>194</v>
      </c>
      <c r="L27" s="26"/>
      <c r="M27" s="68" t="s">
        <v>130</v>
      </c>
      <c r="N27" s="49"/>
      <c r="O27" s="70"/>
      <c r="P27" s="49"/>
      <c r="Q27" s="70"/>
      <c r="R27" s="70"/>
      <c r="S27" s="33"/>
      <c r="T27" s="33"/>
      <c r="U27" s="33"/>
    </row>
    <row r="28" spans="1:21" s="27" customFormat="1" ht="48">
      <c r="A28" s="25">
        <f t="shared" si="0"/>
        <v>25</v>
      </c>
      <c r="B28" s="49">
        <v>46</v>
      </c>
      <c r="C28" s="62"/>
      <c r="D28" s="80" t="s">
        <v>192</v>
      </c>
      <c r="E28" s="62">
        <v>2003</v>
      </c>
      <c r="F28" s="62">
        <v>1</v>
      </c>
      <c r="G28" s="67">
        <v>13933.62</v>
      </c>
      <c r="H28" s="67">
        <f t="shared" si="2"/>
        <v>13933.62</v>
      </c>
      <c r="I28" s="67">
        <f t="shared" si="1"/>
        <v>13933.62</v>
      </c>
      <c r="J28" s="67">
        <v>0</v>
      </c>
      <c r="K28" s="26" t="s">
        <v>194</v>
      </c>
      <c r="L28" s="26"/>
      <c r="M28" s="68" t="s">
        <v>130</v>
      </c>
      <c r="N28" s="49"/>
      <c r="O28" s="70"/>
      <c r="P28" s="49"/>
      <c r="Q28" s="70"/>
      <c r="R28" s="70"/>
      <c r="S28" s="33"/>
      <c r="T28" s="33"/>
      <c r="U28" s="33"/>
    </row>
    <row r="29" spans="1:21" s="27" customFormat="1" ht="48">
      <c r="A29" s="25">
        <f t="shared" si="0"/>
        <v>26</v>
      </c>
      <c r="B29" s="49">
        <v>47</v>
      </c>
      <c r="C29" s="62"/>
      <c r="D29" s="80" t="s">
        <v>193</v>
      </c>
      <c r="E29" s="62">
        <v>2005</v>
      </c>
      <c r="F29" s="62">
        <v>1</v>
      </c>
      <c r="G29" s="67">
        <v>4815</v>
      </c>
      <c r="H29" s="67">
        <f t="shared" si="2"/>
        <v>4815</v>
      </c>
      <c r="I29" s="67">
        <f t="shared" si="1"/>
        <v>4815</v>
      </c>
      <c r="J29" s="67">
        <v>0</v>
      </c>
      <c r="K29" s="26" t="s">
        <v>194</v>
      </c>
      <c r="L29" s="26"/>
      <c r="M29" s="68" t="s">
        <v>130</v>
      </c>
      <c r="N29" s="49"/>
      <c r="O29" s="70"/>
      <c r="P29" s="49"/>
      <c r="Q29" s="70"/>
      <c r="R29" s="70"/>
      <c r="S29" s="33"/>
      <c r="T29" s="33"/>
      <c r="U29" s="33"/>
    </row>
    <row r="30" spans="1:21" ht="75">
      <c r="A30" s="19">
        <f t="shared" si="0"/>
        <v>27</v>
      </c>
      <c r="B30" s="4">
        <v>54</v>
      </c>
      <c r="C30" s="61" t="s">
        <v>210</v>
      </c>
      <c r="D30" s="75" t="s">
        <v>195</v>
      </c>
      <c r="E30" s="64">
        <v>2015</v>
      </c>
      <c r="F30" s="64">
        <v>1</v>
      </c>
      <c r="G30" s="65">
        <v>14700</v>
      </c>
      <c r="H30" s="65">
        <f t="shared" si="2"/>
        <v>14700</v>
      </c>
      <c r="I30" s="65">
        <f t="shared" si="1"/>
        <v>14700</v>
      </c>
      <c r="J30" s="65">
        <v>0</v>
      </c>
      <c r="K30" s="64" t="s">
        <v>201</v>
      </c>
      <c r="L30" s="64"/>
      <c r="M30" s="66" t="s">
        <v>131</v>
      </c>
      <c r="N30" s="11" t="s">
        <v>227</v>
      </c>
      <c r="O30" s="57"/>
      <c r="P30" s="21"/>
      <c r="Q30" s="57"/>
      <c r="R30" s="57"/>
      <c r="S30" s="32"/>
      <c r="T30" s="32"/>
      <c r="U30" s="32"/>
    </row>
    <row r="31" spans="1:21" s="27" customFormat="1" ht="75">
      <c r="A31" s="25">
        <f t="shared" si="0"/>
        <v>28</v>
      </c>
      <c r="B31" s="49">
        <v>58</v>
      </c>
      <c r="C31" s="63" t="s">
        <v>209</v>
      </c>
      <c r="D31" s="80" t="s">
        <v>208</v>
      </c>
      <c r="E31" s="62">
        <v>2016</v>
      </c>
      <c r="F31" s="62">
        <v>1</v>
      </c>
      <c r="G31" s="67">
        <v>6700</v>
      </c>
      <c r="H31" s="67">
        <f t="shared" si="2"/>
        <v>6700</v>
      </c>
      <c r="I31" s="67">
        <f t="shared" si="1"/>
        <v>6700</v>
      </c>
      <c r="J31" s="67">
        <v>0</v>
      </c>
      <c r="K31" s="62" t="s">
        <v>201</v>
      </c>
      <c r="L31" s="62"/>
      <c r="M31" s="68" t="s">
        <v>131</v>
      </c>
      <c r="N31" s="69" t="s">
        <v>227</v>
      </c>
      <c r="O31" s="70"/>
      <c r="P31" s="49"/>
      <c r="Q31" s="70"/>
      <c r="R31" s="70"/>
      <c r="S31" s="33"/>
      <c r="T31" s="33"/>
      <c r="U31" s="33"/>
    </row>
    <row r="32" spans="1:21" s="27" customFormat="1" ht="75">
      <c r="A32" s="25">
        <f t="shared" si="0"/>
        <v>29</v>
      </c>
      <c r="B32" s="49">
        <v>62</v>
      </c>
      <c r="C32" s="63" t="s">
        <v>298</v>
      </c>
      <c r="D32" s="80" t="s">
        <v>299</v>
      </c>
      <c r="E32" s="62">
        <v>2006</v>
      </c>
      <c r="F32" s="62">
        <v>1</v>
      </c>
      <c r="G32" s="67">
        <v>9842</v>
      </c>
      <c r="H32" s="67">
        <f t="shared" si="2"/>
        <v>9842</v>
      </c>
      <c r="I32" s="67">
        <f t="shared" si="1"/>
        <v>9842</v>
      </c>
      <c r="J32" s="67">
        <v>0</v>
      </c>
      <c r="K32" s="62" t="s">
        <v>201</v>
      </c>
      <c r="L32" s="62"/>
      <c r="M32" s="68" t="s">
        <v>131</v>
      </c>
      <c r="N32" s="69" t="s">
        <v>227</v>
      </c>
      <c r="O32" s="70"/>
      <c r="P32" s="49"/>
      <c r="Q32" s="70"/>
      <c r="R32" s="70"/>
      <c r="S32" s="33"/>
      <c r="T32" s="33"/>
      <c r="U32" s="33"/>
    </row>
    <row r="33" spans="1:21" s="2" customFormat="1" ht="75">
      <c r="A33" s="19">
        <f t="shared" si="0"/>
        <v>30</v>
      </c>
      <c r="B33" s="4">
        <v>66</v>
      </c>
      <c r="C33" s="61" t="s">
        <v>300</v>
      </c>
      <c r="D33" s="75" t="s">
        <v>301</v>
      </c>
      <c r="E33" s="64">
        <v>2018</v>
      </c>
      <c r="F33" s="64">
        <v>1</v>
      </c>
      <c r="G33" s="65">
        <v>15900</v>
      </c>
      <c r="H33" s="65">
        <f t="shared" si="2"/>
        <v>15900</v>
      </c>
      <c r="I33" s="65">
        <v>1060</v>
      </c>
      <c r="J33" s="65">
        <f>H33-I33</f>
        <v>14840</v>
      </c>
      <c r="K33" s="64" t="s">
        <v>201</v>
      </c>
      <c r="L33" s="64"/>
      <c r="M33" s="66" t="s">
        <v>131</v>
      </c>
      <c r="N33" s="11" t="s">
        <v>227</v>
      </c>
      <c r="O33" s="57"/>
      <c r="P33" s="21"/>
      <c r="Q33" s="57"/>
      <c r="R33" s="57"/>
      <c r="S33" s="32"/>
      <c r="T33" s="32"/>
      <c r="U33" s="32"/>
    </row>
  </sheetData>
  <sheetProtection/>
  <mergeCells count="14">
    <mergeCell ref="A1:B1"/>
    <mergeCell ref="A2:A3"/>
    <mergeCell ref="B2:B3"/>
    <mergeCell ref="C2:C3"/>
    <mergeCell ref="D2:D3"/>
    <mergeCell ref="E2:F2"/>
    <mergeCell ref="G2:J2"/>
    <mergeCell ref="Q2:S2"/>
    <mergeCell ref="T2:U2"/>
    <mergeCell ref="K2:L2"/>
    <mergeCell ref="M2:M3"/>
    <mergeCell ref="N2:N3"/>
    <mergeCell ref="O2:O3"/>
    <mergeCell ref="P2:P3"/>
  </mergeCells>
  <printOptions/>
  <pageMargins left="0.45" right="0.4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"/>
  <sheetViews>
    <sheetView tabSelected="1" view="pageBreakPreview" zoomScale="110" zoomScaleSheetLayoutView="110" zoomScalePageLayoutView="0" workbookViewId="0" topLeftCell="A1">
      <selection activeCell="J3" sqref="J3"/>
    </sheetView>
  </sheetViews>
  <sheetFormatPr defaultColWidth="9.140625" defaultRowHeight="15"/>
  <cols>
    <col min="7" max="7" width="11.421875" style="0" customWidth="1"/>
    <col min="8" max="8" width="11.8515625" style="0" customWidth="1"/>
  </cols>
  <sheetData>
    <row r="1" spans="2:3" s="2" customFormat="1" ht="36.75" customHeight="1">
      <c r="B1" s="132" t="s">
        <v>351</v>
      </c>
      <c r="C1" s="132" t="s">
        <v>352</v>
      </c>
    </row>
    <row r="2" spans="1:18" s="2" customFormat="1" ht="84" customHeight="1">
      <c r="A2" s="30" t="s">
        <v>0</v>
      </c>
      <c r="B2" s="30" t="s">
        <v>245</v>
      </c>
      <c r="C2" s="30" t="s">
        <v>246</v>
      </c>
      <c r="D2" s="30" t="s">
        <v>247</v>
      </c>
      <c r="E2" s="30" t="s">
        <v>248</v>
      </c>
      <c r="F2" s="30" t="s">
        <v>249</v>
      </c>
      <c r="G2" s="30" t="s">
        <v>250</v>
      </c>
      <c r="H2" s="30" t="s">
        <v>251</v>
      </c>
      <c r="I2" s="30" t="s">
        <v>252</v>
      </c>
      <c r="J2" s="39" t="s">
        <v>253</v>
      </c>
      <c r="K2" s="30" t="s">
        <v>254</v>
      </c>
      <c r="L2" s="30" t="s">
        <v>255</v>
      </c>
      <c r="M2" s="30" t="s">
        <v>256</v>
      </c>
      <c r="N2" s="30" t="s">
        <v>257</v>
      </c>
      <c r="O2" s="30" t="s">
        <v>258</v>
      </c>
      <c r="P2" s="30" t="s">
        <v>259</v>
      </c>
      <c r="Q2" s="30" t="s">
        <v>260</v>
      </c>
      <c r="R2" s="30" t="s">
        <v>4</v>
      </c>
    </row>
    <row r="3" spans="1:18" s="2" customFormat="1" ht="300">
      <c r="A3" s="40">
        <f>ROW()-ROW($A$2)</f>
        <v>1</v>
      </c>
      <c r="B3" s="41" t="s">
        <v>263</v>
      </c>
      <c r="C3" s="41" t="s">
        <v>264</v>
      </c>
      <c r="D3" s="42">
        <v>71</v>
      </c>
      <c r="E3" s="43" t="s">
        <v>265</v>
      </c>
      <c r="F3" s="44" t="s">
        <v>266</v>
      </c>
      <c r="G3" s="42">
        <v>2432002136</v>
      </c>
      <c r="H3" s="42">
        <v>244801001</v>
      </c>
      <c r="I3" s="42" t="s">
        <v>267</v>
      </c>
      <c r="J3" s="45" t="s">
        <v>261</v>
      </c>
      <c r="K3" s="40" t="s">
        <v>262</v>
      </c>
      <c r="L3" s="40"/>
      <c r="M3" s="40"/>
      <c r="N3" s="46"/>
      <c r="O3" s="47"/>
      <c r="P3" s="40"/>
      <c r="Q3" s="48"/>
      <c r="R3" s="40"/>
    </row>
  </sheetData>
  <sheetProtection/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Городкова</dc:creator>
  <cp:keywords/>
  <dc:description/>
  <cp:lastModifiedBy>Bux</cp:lastModifiedBy>
  <cp:lastPrinted>2019-03-06T05:01:58Z</cp:lastPrinted>
  <dcterms:created xsi:type="dcterms:W3CDTF">2014-06-05T02:24:06Z</dcterms:created>
  <dcterms:modified xsi:type="dcterms:W3CDTF">2019-05-28T03:24:52Z</dcterms:modified>
  <cp:category/>
  <cp:version/>
  <cp:contentType/>
  <cp:contentStatus/>
</cp:coreProperties>
</file>